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lap\media\testuleti_eloterjesztesek\20240517\"/>
    </mc:Choice>
  </mc:AlternateContent>
  <xr:revisionPtr revIDLastSave="0" documentId="8_{6CFDBB35-1D7E-4B26-9683-E7F5EA3911D8}" xr6:coauthVersionLast="47" xr6:coauthVersionMax="47" xr10:uidLastSave="{00000000-0000-0000-0000-000000000000}"/>
  <bookViews>
    <workbookView xWindow="-120" yWindow="-120" windowWidth="29040" windowHeight="16440" activeTab="3" xr2:uid="{BC744FE8-EDFF-42B5-85FE-78728027AA81}"/>
  </bookViews>
  <sheets>
    <sheet name="Záradék" sheetId="9" r:id="rId1"/>
    <sheet name="Fejezet összesítő" sheetId="8" r:id="rId2"/>
    <sheet name="Tóparti utak" sheetId="7" r:id="rId3"/>
    <sheet name="Iskola előtti út és parkoló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6" l="1"/>
  <c r="H9" i="6"/>
  <c r="I7" i="6"/>
  <c r="H7" i="6"/>
  <c r="I5" i="6"/>
  <c r="H5" i="6"/>
  <c r="I3" i="6"/>
  <c r="H3" i="6"/>
  <c r="H7" i="7"/>
  <c r="I7" i="7"/>
  <c r="H9" i="7"/>
  <c r="I9" i="7"/>
  <c r="H11" i="7"/>
  <c r="I11" i="7"/>
  <c r="I5" i="7"/>
  <c r="H5" i="7"/>
  <c r="I3" i="7"/>
  <c r="I14" i="7"/>
  <c r="C2" i="8"/>
  <c r="H3" i="7"/>
  <c r="H12" i="6"/>
  <c r="B3" i="8"/>
  <c r="I12" i="6"/>
  <c r="C3" i="8"/>
  <c r="D3" i="8"/>
  <c r="H14" i="7"/>
  <c r="H15" i="7"/>
  <c r="D22" i="9"/>
  <c r="D23" i="9"/>
  <c r="C4" i="8"/>
  <c r="B2" i="8"/>
  <c r="H13" i="6"/>
  <c r="D2" i="8"/>
  <c r="D4" i="8"/>
  <c r="B4" i="8"/>
  <c r="C22" i="9"/>
  <c r="C23" i="9"/>
  <c r="C24" i="9"/>
  <c r="C25" i="9"/>
  <c r="C26" i="9"/>
</calcChain>
</file>

<file path=xl/sharedStrings.xml><?xml version="1.0" encoding="utf-8"?>
<sst xmlns="http://schemas.openxmlformats.org/spreadsheetml/2006/main" count="89" uniqueCount="49">
  <si>
    <t>Ssz.</t>
  </si>
  <si>
    <t>Tételszám</t>
  </si>
  <si>
    <t>Tétel szövege</t>
  </si>
  <si>
    <t>Menny.</t>
  </si>
  <si>
    <t>Egység</t>
  </si>
  <si>
    <t>Anyag egységár</t>
  </si>
  <si>
    <t>Díj egységre</t>
  </si>
  <si>
    <t>Anyag összesen</t>
  </si>
  <si>
    <t>Díj összesen</t>
  </si>
  <si>
    <t>Fejezet összesen:</t>
  </si>
  <si>
    <t>Fejezetek megnevezése</t>
  </si>
  <si>
    <t>Anyag összege</t>
  </si>
  <si>
    <t>Díj összege</t>
  </si>
  <si>
    <t>Összesen:</t>
  </si>
  <si>
    <t xml:space="preserve">                                       </t>
  </si>
  <si>
    <t xml:space="preserve">A munka leírása:                       </t>
  </si>
  <si>
    <t xml:space="preserve">                                                                              </t>
  </si>
  <si>
    <t>Költségvetés főösszesítő</t>
  </si>
  <si>
    <t>Megnevezés</t>
  </si>
  <si>
    <t>Anyagköltség</t>
  </si>
  <si>
    <t>Díjköltség</t>
  </si>
  <si>
    <t>1. Építmény közvetlen költségei</t>
  </si>
  <si>
    <t>1.1 Közvetlen önköltség összesen</t>
  </si>
  <si>
    <t>2.1 ÁFA vetítési alap</t>
  </si>
  <si>
    <t>2.2 Áfa</t>
  </si>
  <si>
    <t>3.  A munka ára</t>
  </si>
  <si>
    <t>Aláírás</t>
  </si>
  <si>
    <t>4080 Hajdúnánás, Böszörményi u 1.</t>
  </si>
  <si>
    <t>Cím : Sajószöged Önkormányzat</t>
  </si>
  <si>
    <t>Tel.: (30) 9552-7920</t>
  </si>
  <si>
    <t>Adószám: 11141163-2-09</t>
  </si>
  <si>
    <t>Cégjegyzékszám: 09-09-001684</t>
  </si>
  <si>
    <t>K</t>
  </si>
  <si>
    <t>Sérült burkalatalap bontása helyreállítása</t>
  </si>
  <si>
    <t>Útalap készítés zúzottkőből</t>
  </si>
  <si>
    <t>Aszfalt szőnyeg terítés gépi erővel AC-11</t>
  </si>
  <si>
    <t>Aszfalt szőnyeg terítés kézi erővel AC-11</t>
  </si>
  <si>
    <t>Padka építése 10 cm vastagságban</t>
  </si>
  <si>
    <t>m2</t>
  </si>
  <si>
    <t>m3</t>
  </si>
  <si>
    <t>01  Tóparti utak</t>
  </si>
  <si>
    <t>02  Iskola előtti út és parkoló</t>
  </si>
  <si>
    <t>Sajószöged útfelújítás</t>
  </si>
  <si>
    <t xml:space="preserve">                                          </t>
  </si>
  <si>
    <t>Nyomvonal helyreállítás</t>
  </si>
  <si>
    <t>Mindösszesen:</t>
  </si>
  <si>
    <t>Mindösszesen</t>
  </si>
  <si>
    <t>PROMT 23 KFT</t>
  </si>
  <si>
    <t xml:space="preserve"> Kelt:      2024. év 05. hó 16.nap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</si>
</sst>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1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 CE"/>
      <charset val="238"/>
    </font>
    <font>
      <b/>
      <sz val="10"/>
      <color theme="1"/>
      <name val="Times New Roman CE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10" fontId="4" fillId="0" borderId="2" xfId="0" applyNumberFormat="1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171" fontId="4" fillId="0" borderId="0" xfId="1" applyNumberFormat="1" applyFont="1" applyAlignment="1">
      <alignment vertical="top" wrapText="1"/>
    </xf>
    <xf numFmtId="171" fontId="5" fillId="0" borderId="1" xfId="0" applyNumberFormat="1" applyFont="1" applyBorder="1" applyAlignment="1">
      <alignment vertical="top" wrapText="1"/>
    </xf>
    <xf numFmtId="3" fontId="4" fillId="0" borderId="2" xfId="0" applyNumberFormat="1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3" fontId="4" fillId="0" borderId="3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71" fontId="3" fillId="0" borderId="3" xfId="1" applyNumberFormat="1" applyFont="1" applyBorder="1" applyAlignment="1">
      <alignment horizontal="center" vertical="top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7414-0F81-4AF2-8725-47D6A31C8C6C}">
  <dimension ref="A1:D34"/>
  <sheetViews>
    <sheetView workbookViewId="0">
      <selection activeCell="C10" sqref="C10"/>
    </sheetView>
  </sheetViews>
  <sheetFormatPr defaultColWidth="8.85546875" defaultRowHeight="15.75" x14ac:dyDescent="0.25"/>
  <cols>
    <col min="1" max="1" width="36.42578125" style="10" customWidth="1"/>
    <col min="2" max="2" width="10.7109375" style="10" customWidth="1"/>
    <col min="3" max="4" width="15.7109375" style="10" customWidth="1"/>
    <col min="5" max="16384" width="8.85546875" style="10"/>
  </cols>
  <sheetData>
    <row r="1" spans="1:4" s="14" customFormat="1" x14ac:dyDescent="0.25">
      <c r="A1" s="29" t="s">
        <v>47</v>
      </c>
      <c r="B1" s="30"/>
      <c r="C1" s="30"/>
      <c r="D1" s="30"/>
    </row>
    <row r="2" spans="1:4" x14ac:dyDescent="0.25">
      <c r="A2" s="31" t="s">
        <v>27</v>
      </c>
      <c r="B2" s="30"/>
      <c r="C2" s="30"/>
      <c r="D2" s="30"/>
    </row>
    <row r="3" spans="1:4" s="14" customFormat="1" x14ac:dyDescent="0.25">
      <c r="A3" s="29" t="s">
        <v>29</v>
      </c>
      <c r="B3" s="30"/>
      <c r="C3" s="30"/>
      <c r="D3" s="30"/>
    </row>
    <row r="4" spans="1:4" x14ac:dyDescent="0.25">
      <c r="A4" s="31" t="s">
        <v>30</v>
      </c>
      <c r="B4" s="30"/>
      <c r="C4" s="30"/>
      <c r="D4" s="30"/>
    </row>
    <row r="5" spans="1:4" x14ac:dyDescent="0.25">
      <c r="A5" s="31" t="s">
        <v>31</v>
      </c>
      <c r="B5" s="30"/>
      <c r="C5" s="30"/>
      <c r="D5" s="30"/>
    </row>
    <row r="7" spans="1:4" x14ac:dyDescent="0.25">
      <c r="C7" s="10" t="s">
        <v>14</v>
      </c>
    </row>
    <row r="8" spans="1:4" x14ac:dyDescent="0.25">
      <c r="A8" s="10" t="s">
        <v>14</v>
      </c>
      <c r="C8" s="10" t="s">
        <v>14</v>
      </c>
    </row>
    <row r="9" spans="1:4" x14ac:dyDescent="0.25">
      <c r="A9" s="10" t="s">
        <v>28</v>
      </c>
      <c r="C9" s="10" t="s">
        <v>48</v>
      </c>
    </row>
    <row r="10" spans="1:4" x14ac:dyDescent="0.25">
      <c r="A10" s="10" t="s">
        <v>14</v>
      </c>
      <c r="C10" s="10" t="s">
        <v>14</v>
      </c>
    </row>
    <row r="11" spans="1:4" x14ac:dyDescent="0.25">
      <c r="A11" s="10" t="s">
        <v>14</v>
      </c>
      <c r="C11" s="10" t="s">
        <v>14</v>
      </c>
    </row>
    <row r="12" spans="1:4" x14ac:dyDescent="0.25">
      <c r="A12" s="10" t="s">
        <v>14</v>
      </c>
      <c r="C12" s="10" t="s">
        <v>14</v>
      </c>
    </row>
    <row r="13" spans="1:4" x14ac:dyDescent="0.25">
      <c r="A13" s="10" t="s">
        <v>15</v>
      </c>
      <c r="C13" s="10" t="s">
        <v>14</v>
      </c>
    </row>
    <row r="14" spans="1:4" x14ac:dyDescent="0.25">
      <c r="A14" s="10" t="s">
        <v>42</v>
      </c>
    </row>
    <row r="15" spans="1:4" x14ac:dyDescent="0.25">
      <c r="A15" s="10" t="s">
        <v>16</v>
      </c>
    </row>
    <row r="16" spans="1:4" x14ac:dyDescent="0.25">
      <c r="A16" s="10" t="s">
        <v>16</v>
      </c>
    </row>
    <row r="17" spans="1:4" x14ac:dyDescent="0.25">
      <c r="A17" s="10" t="s">
        <v>43</v>
      </c>
    </row>
    <row r="18" spans="1:4" x14ac:dyDescent="0.25">
      <c r="A18" s="10" t="s">
        <v>16</v>
      </c>
    </row>
    <row r="20" spans="1:4" x14ac:dyDescent="0.25">
      <c r="A20" s="23" t="s">
        <v>17</v>
      </c>
      <c r="B20" s="24"/>
      <c r="C20" s="24"/>
      <c r="D20" s="24"/>
    </row>
    <row r="21" spans="1:4" x14ac:dyDescent="0.25">
      <c r="A21" s="15" t="s">
        <v>18</v>
      </c>
      <c r="B21" s="15"/>
      <c r="C21" s="18" t="s">
        <v>19</v>
      </c>
      <c r="D21" s="18" t="s">
        <v>20</v>
      </c>
    </row>
    <row r="22" spans="1:4" x14ac:dyDescent="0.25">
      <c r="A22" s="15" t="s">
        <v>21</v>
      </c>
      <c r="B22" s="15"/>
      <c r="C22" s="22">
        <f>ROUND(SUM('Fejezet összesítő'!B2:B3),0)</f>
        <v>25966250</v>
      </c>
      <c r="D22" s="22">
        <f>ROUND(SUM('Fejezet összesítő'!C2:C3),0)</f>
        <v>6444000</v>
      </c>
    </row>
    <row r="23" spans="1:4" x14ac:dyDescent="0.25">
      <c r="A23" s="15" t="s">
        <v>22</v>
      </c>
      <c r="B23" s="15"/>
      <c r="C23" s="22">
        <f>ROUND(C22,0)</f>
        <v>25966250</v>
      </c>
      <c r="D23" s="22">
        <f>ROUND(D22,0)</f>
        <v>6444000</v>
      </c>
    </row>
    <row r="24" spans="1:4" x14ac:dyDescent="0.25">
      <c r="A24" s="10" t="s">
        <v>23</v>
      </c>
      <c r="C24" s="25">
        <f>ROUND(C23+D23,0)</f>
        <v>32410250</v>
      </c>
      <c r="D24" s="25"/>
    </row>
    <row r="25" spans="1:4" x14ac:dyDescent="0.25">
      <c r="A25" s="15" t="s">
        <v>24</v>
      </c>
      <c r="B25" s="16">
        <v>0.27</v>
      </c>
      <c r="C25" s="26">
        <f>ROUND(C24*B25,0)</f>
        <v>8750768</v>
      </c>
      <c r="D25" s="26"/>
    </row>
    <row r="26" spans="1:4" x14ac:dyDescent="0.25">
      <c r="A26" s="15" t="s">
        <v>25</v>
      </c>
      <c r="B26" s="15"/>
      <c r="C26" s="27">
        <f>ROUND(C24+C25,0)</f>
        <v>41161018</v>
      </c>
      <c r="D26" s="27"/>
    </row>
    <row r="30" spans="1:4" x14ac:dyDescent="0.25">
      <c r="B30" s="28" t="s">
        <v>26</v>
      </c>
      <c r="C30" s="28"/>
    </row>
    <row r="32" spans="1:4" x14ac:dyDescent="0.25">
      <c r="A32" s="17"/>
    </row>
    <row r="33" spans="1:1" x14ac:dyDescent="0.25">
      <c r="A33" s="17"/>
    </row>
    <row r="34" spans="1:1" x14ac:dyDescent="0.25">
      <c r="A34" s="17"/>
    </row>
  </sheetData>
  <mergeCells count="10">
    <mergeCell ref="A20:D20"/>
    <mergeCell ref="C24:D24"/>
    <mergeCell ref="C25:D25"/>
    <mergeCell ref="C26:D26"/>
    <mergeCell ref="B30:C30"/>
    <mergeCell ref="A1:D1"/>
    <mergeCell ref="A2:D2"/>
    <mergeCell ref="A3:D3"/>
    <mergeCell ref="A4:D4"/>
    <mergeCell ref="A5:D5"/>
  </mergeCells>
  <pageMargins left="1" right="1" top="1" bottom="1" header="0.41666666666666669" footer="0.41666666666666669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A187-8D38-40C3-B0A8-3083E96DF1E0}">
  <dimension ref="A1:D4"/>
  <sheetViews>
    <sheetView workbookViewId="0">
      <selection activeCell="C12" sqref="C12"/>
    </sheetView>
  </sheetViews>
  <sheetFormatPr defaultColWidth="8.85546875" defaultRowHeight="15.75" x14ac:dyDescent="0.25"/>
  <cols>
    <col min="1" max="1" width="36.42578125" style="11" customWidth="1"/>
    <col min="2" max="3" width="20.7109375" style="11" customWidth="1"/>
    <col min="4" max="4" width="21.7109375" style="11" customWidth="1"/>
    <col min="5" max="16384" width="8.85546875" style="11"/>
  </cols>
  <sheetData>
    <row r="1" spans="1:4" s="12" customFormat="1" x14ac:dyDescent="0.25">
      <c r="A1" s="12" t="s">
        <v>10</v>
      </c>
      <c r="B1" s="13" t="s">
        <v>11</v>
      </c>
      <c r="C1" s="13" t="s">
        <v>12</v>
      </c>
      <c r="D1" s="12" t="s">
        <v>46</v>
      </c>
    </row>
    <row r="2" spans="1:4" x14ac:dyDescent="0.25">
      <c r="A2" s="11" t="s">
        <v>40</v>
      </c>
      <c r="B2" s="11">
        <f>'Tóparti utak'!H14</f>
        <v>18946250</v>
      </c>
      <c r="C2" s="11">
        <f>'Tóparti utak'!I14</f>
        <v>4589250</v>
      </c>
      <c r="D2" s="20">
        <f>B2+C2</f>
        <v>23535500</v>
      </c>
    </row>
    <row r="3" spans="1:4" x14ac:dyDescent="0.25">
      <c r="A3" s="11" t="s">
        <v>41</v>
      </c>
      <c r="B3" s="11">
        <f>'Iskola előtti út és parkoló'!H12</f>
        <v>7020000</v>
      </c>
      <c r="C3" s="11">
        <f>'Iskola előtti út és parkoló'!I12</f>
        <v>1854750</v>
      </c>
      <c r="D3" s="20">
        <f>C3+B3</f>
        <v>8874750</v>
      </c>
    </row>
    <row r="4" spans="1:4" s="12" customFormat="1" x14ac:dyDescent="0.25">
      <c r="A4" s="12" t="s">
        <v>13</v>
      </c>
      <c r="B4" s="12">
        <f>ROUND(SUM(B2:B3),0)</f>
        <v>25966250</v>
      </c>
      <c r="C4" s="12">
        <f>ROUND(SUM(C2:C3), 0)</f>
        <v>6444000</v>
      </c>
      <c r="D4" s="21">
        <f>D2+D3</f>
        <v>32410250</v>
      </c>
    </row>
  </sheetData>
  <pageMargins left="1" right="1" top="1" bottom="1" header="0.41666666666666669" footer="0.41666666666666669"/>
  <pageSetup paperSize="9" orientation="landscape" useFirstPageNumber="1" r:id="rId1"/>
  <headerFooter>
    <oddHeader>&amp;C&amp;"Times New Roman,bold"&amp;12Munkanem összesítő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3EDB-1E0D-467F-91CD-CD0F57A03E32}">
  <dimension ref="A1:I15"/>
  <sheetViews>
    <sheetView workbookViewId="0">
      <selection activeCell="H15" sqref="H15:I15"/>
    </sheetView>
  </sheetViews>
  <sheetFormatPr defaultColWidth="8.85546875" defaultRowHeight="12.75" x14ac:dyDescent="0.25"/>
  <cols>
    <col min="1" max="1" width="4.28515625" style="7" customWidth="1"/>
    <col min="2" max="2" width="9.28515625" style="1" customWidth="1"/>
    <col min="3" max="3" width="32.7109375" style="1" customWidth="1"/>
    <col min="4" max="4" width="6.7109375" style="5" customWidth="1"/>
    <col min="5" max="5" width="6.7109375" style="1" customWidth="1"/>
    <col min="6" max="7" width="8.28515625" style="5" customWidth="1"/>
    <col min="8" max="9" width="9.7109375" style="5" customWidth="1"/>
    <col min="10" max="10" width="15.7109375" style="1" customWidth="1"/>
    <col min="11" max="16384" width="8.85546875" style="1"/>
  </cols>
  <sheetData>
    <row r="1" spans="1:9" s="2" customFormat="1" ht="25.5" x14ac:dyDescent="0.25">
      <c r="A1" s="6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x14ac:dyDescent="0.25">
      <c r="A2" s="32"/>
      <c r="B2" s="32"/>
      <c r="C2" s="32"/>
      <c r="D2" s="32"/>
      <c r="E2" s="32"/>
      <c r="F2" s="32"/>
      <c r="G2" s="8"/>
      <c r="H2" s="8"/>
      <c r="I2" s="8"/>
    </row>
    <row r="3" spans="1:9" ht="25.5" x14ac:dyDescent="0.25">
      <c r="A3" s="7">
        <v>1</v>
      </c>
      <c r="B3" s="1" t="s">
        <v>32</v>
      </c>
      <c r="C3" s="1" t="s">
        <v>33</v>
      </c>
      <c r="D3" s="5">
        <v>30</v>
      </c>
      <c r="E3" s="1" t="s">
        <v>38</v>
      </c>
      <c r="F3" s="5">
        <v>18500</v>
      </c>
      <c r="G3" s="5">
        <v>17100</v>
      </c>
      <c r="H3" s="5">
        <f>ROUND(D3*F3, 0)</f>
        <v>555000</v>
      </c>
      <c r="I3" s="5">
        <f>ROUND(D3*G3, 0)</f>
        <v>513000</v>
      </c>
    </row>
    <row r="5" spans="1:9" x14ac:dyDescent="0.25">
      <c r="A5" s="7">
        <v>2</v>
      </c>
      <c r="B5" s="1" t="s">
        <v>32</v>
      </c>
      <c r="C5" s="1" t="s">
        <v>34</v>
      </c>
      <c r="D5" s="5">
        <v>50</v>
      </c>
      <c r="E5" s="1" t="s">
        <v>38</v>
      </c>
      <c r="F5" s="5">
        <v>10600</v>
      </c>
      <c r="G5" s="5">
        <v>18900</v>
      </c>
      <c r="H5" s="5">
        <f>ROUND(D5*F5, 0)</f>
        <v>530000</v>
      </c>
      <c r="I5" s="5">
        <f>ROUND(D5*G5, 0)</f>
        <v>945000</v>
      </c>
    </row>
    <row r="7" spans="1:9" ht="25.5" x14ac:dyDescent="0.25">
      <c r="A7" s="7">
        <v>3</v>
      </c>
      <c r="B7" s="1" t="s">
        <v>32</v>
      </c>
      <c r="C7" s="1" t="s">
        <v>35</v>
      </c>
      <c r="D7" s="5">
        <v>94.5</v>
      </c>
      <c r="E7" s="1" t="s">
        <v>39</v>
      </c>
      <c r="F7" s="5">
        <v>170000</v>
      </c>
      <c r="G7" s="5">
        <v>22000</v>
      </c>
      <c r="H7" s="5">
        <f>ROUND(D7*F7, 0)</f>
        <v>16065000</v>
      </c>
      <c r="I7" s="5">
        <f>ROUND(D7*G7, 0)</f>
        <v>2079000</v>
      </c>
    </row>
    <row r="9" spans="1:9" ht="25.5" x14ac:dyDescent="0.25">
      <c r="A9" s="7">
        <v>4</v>
      </c>
      <c r="B9" s="1" t="s">
        <v>32</v>
      </c>
      <c r="C9" s="1" t="s">
        <v>36</v>
      </c>
      <c r="D9" s="5">
        <v>3</v>
      </c>
      <c r="E9" s="1" t="s">
        <v>39</v>
      </c>
      <c r="F9" s="5">
        <v>170000</v>
      </c>
      <c r="G9" s="5">
        <v>55000</v>
      </c>
      <c r="H9" s="5">
        <f>ROUND(D9*F9, 0)</f>
        <v>510000</v>
      </c>
      <c r="I9" s="5">
        <f>ROUND(D9*G9, 0)</f>
        <v>165000</v>
      </c>
    </row>
    <row r="11" spans="1:9" x14ac:dyDescent="0.25">
      <c r="A11" s="7">
        <v>5</v>
      </c>
      <c r="B11" s="1" t="s">
        <v>32</v>
      </c>
      <c r="C11" s="1" t="s">
        <v>37</v>
      </c>
      <c r="D11" s="5">
        <v>52.5</v>
      </c>
      <c r="E11" s="1" t="s">
        <v>39</v>
      </c>
      <c r="F11" s="5">
        <v>24500</v>
      </c>
      <c r="G11" s="5">
        <v>16900</v>
      </c>
      <c r="H11" s="5">
        <f>ROUND(D11*F11, 0)</f>
        <v>1286250</v>
      </c>
      <c r="I11" s="5">
        <f>ROUND(D11*G11, 0)</f>
        <v>887250</v>
      </c>
    </row>
    <row r="14" spans="1:9" s="9" customFormat="1" x14ac:dyDescent="0.25">
      <c r="A14" s="6"/>
      <c r="B14" s="3"/>
      <c r="C14" s="3" t="s">
        <v>9</v>
      </c>
      <c r="D14" s="4"/>
      <c r="E14" s="3"/>
      <c r="F14" s="4"/>
      <c r="G14" s="4"/>
      <c r="H14" s="4">
        <f>ROUND(SUM(H2:H13),0)</f>
        <v>18946250</v>
      </c>
      <c r="I14" s="4">
        <f>ROUND(SUM(I2:I13),0)</f>
        <v>4589250</v>
      </c>
    </row>
    <row r="15" spans="1:9" x14ac:dyDescent="0.25">
      <c r="C15" s="19" t="s">
        <v>45</v>
      </c>
      <c r="H15" s="33">
        <f>H14+I14</f>
        <v>23535500</v>
      </c>
      <c r="I15" s="33"/>
    </row>
  </sheetData>
  <mergeCells count="2">
    <mergeCell ref="A2:F2"/>
    <mergeCell ref="H15:I15"/>
  </mergeCells>
  <pageMargins left="0.2361111111111111" right="0.2361111111111111" top="0.69444444444444442" bottom="0.69444444444444442" header="0.41666666666666669" footer="0.41666666666666669"/>
  <pageSetup paperSize="9" orientation="portrait" useFirstPageNumber="1" r:id="rId1"/>
  <headerFooter>
    <oddHeader>&amp;L&amp;"Times New Roman,bold"&amp;10 01 Nyílászárók cseréi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A810-F844-4B16-A374-8BEB1E14E13F}">
  <dimension ref="A1:I13"/>
  <sheetViews>
    <sheetView tabSelected="1" workbookViewId="0">
      <selection activeCell="A13" sqref="A13:I13"/>
    </sheetView>
  </sheetViews>
  <sheetFormatPr defaultColWidth="8.85546875" defaultRowHeight="12.75" x14ac:dyDescent="0.25"/>
  <cols>
    <col min="1" max="1" width="4.28515625" style="7" customWidth="1"/>
    <col min="2" max="2" width="9.28515625" style="1" customWidth="1"/>
    <col min="3" max="3" width="32.7109375" style="1" customWidth="1"/>
    <col min="4" max="4" width="6.7109375" style="5" customWidth="1"/>
    <col min="5" max="5" width="6.7109375" style="1" customWidth="1"/>
    <col min="6" max="7" width="8.28515625" style="5" customWidth="1"/>
    <col min="8" max="9" width="9.7109375" style="5" customWidth="1"/>
    <col min="10" max="10" width="15.7109375" style="1" customWidth="1"/>
    <col min="11" max="16384" width="8.85546875" style="1"/>
  </cols>
  <sheetData>
    <row r="1" spans="1:9" s="19" customFormat="1" ht="25.5" x14ac:dyDescent="0.25">
      <c r="A1" s="6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19" customFormat="1" x14ac:dyDescent="0.25">
      <c r="A2" s="32"/>
      <c r="B2" s="32"/>
      <c r="C2" s="32"/>
      <c r="D2" s="32"/>
      <c r="E2" s="32"/>
      <c r="F2" s="32"/>
      <c r="G2" s="8"/>
      <c r="H2" s="8"/>
      <c r="I2" s="8"/>
    </row>
    <row r="3" spans="1:9" x14ac:dyDescent="0.25">
      <c r="A3" s="7">
        <v>1</v>
      </c>
      <c r="B3" s="1" t="s">
        <v>32</v>
      </c>
      <c r="C3" s="1" t="s">
        <v>44</v>
      </c>
      <c r="D3" s="5">
        <v>15</v>
      </c>
      <c r="E3" s="1" t="s">
        <v>38</v>
      </c>
      <c r="F3" s="5">
        <v>18500</v>
      </c>
      <c r="G3" s="5">
        <v>17100</v>
      </c>
      <c r="H3" s="5">
        <f>ROUND(D3*F3, 0)</f>
        <v>277500</v>
      </c>
      <c r="I3" s="5">
        <f>ROUND(D3*G3, 0)</f>
        <v>256500</v>
      </c>
    </row>
    <row r="5" spans="1:9" ht="25.5" x14ac:dyDescent="0.25">
      <c r="A5" s="7">
        <v>3</v>
      </c>
      <c r="B5" s="1" t="s">
        <v>32</v>
      </c>
      <c r="C5" s="1" t="s">
        <v>35</v>
      </c>
      <c r="D5" s="5">
        <v>21.75</v>
      </c>
      <c r="E5" s="1" t="s">
        <v>39</v>
      </c>
      <c r="F5" s="5">
        <v>170000</v>
      </c>
      <c r="G5" s="5">
        <v>22000</v>
      </c>
      <c r="H5" s="5">
        <f>ROUND(D5*F5, 0)</f>
        <v>3697500</v>
      </c>
      <c r="I5" s="5">
        <f>ROUND(D5*G5, 0)</f>
        <v>478500</v>
      </c>
    </row>
    <row r="7" spans="1:9" ht="25.5" x14ac:dyDescent="0.25">
      <c r="A7" s="7">
        <v>4</v>
      </c>
      <c r="B7" s="1" t="s">
        <v>32</v>
      </c>
      <c r="C7" s="1" t="s">
        <v>36</v>
      </c>
      <c r="D7" s="5">
        <v>15.75</v>
      </c>
      <c r="E7" s="1" t="s">
        <v>39</v>
      </c>
      <c r="F7" s="5">
        <v>170000</v>
      </c>
      <c r="G7" s="5">
        <v>55000</v>
      </c>
      <c r="H7" s="5">
        <f>ROUND(D7*F7, 0)</f>
        <v>2677500</v>
      </c>
      <c r="I7" s="5">
        <f>ROUND(D7*G7, 0)</f>
        <v>866250</v>
      </c>
    </row>
    <row r="9" spans="1:9" x14ac:dyDescent="0.25">
      <c r="A9" s="7">
        <v>5</v>
      </c>
      <c r="B9" s="1" t="s">
        <v>32</v>
      </c>
      <c r="C9" s="1" t="s">
        <v>37</v>
      </c>
      <c r="D9" s="5">
        <v>15</v>
      </c>
      <c r="E9" s="1" t="s">
        <v>39</v>
      </c>
      <c r="F9" s="5">
        <v>24500</v>
      </c>
      <c r="G9" s="5">
        <v>16900</v>
      </c>
      <c r="H9" s="5">
        <f>ROUND(D9*F9, 0)</f>
        <v>367500</v>
      </c>
      <c r="I9" s="5">
        <f>ROUND(D9*G9, 0)</f>
        <v>253500</v>
      </c>
    </row>
    <row r="12" spans="1:9" s="9" customFormat="1" x14ac:dyDescent="0.25">
      <c r="A12" s="6"/>
      <c r="B12" s="3"/>
      <c r="C12" s="3" t="s">
        <v>9</v>
      </c>
      <c r="D12" s="4"/>
      <c r="E12" s="3"/>
      <c r="F12" s="4"/>
      <c r="G12" s="4"/>
      <c r="H12" s="4">
        <f>ROUND(SUM(H2:H11),0)</f>
        <v>7020000</v>
      </c>
      <c r="I12" s="4">
        <f>ROUND(SUM(I2:I11),0)</f>
        <v>1854750</v>
      </c>
    </row>
    <row r="13" spans="1:9" x14ac:dyDescent="0.25">
      <c r="C13" s="19" t="s">
        <v>45</v>
      </c>
      <c r="H13" s="33">
        <f>H12+I12</f>
        <v>8874750</v>
      </c>
      <c r="I13" s="33"/>
    </row>
  </sheetData>
  <mergeCells count="2">
    <mergeCell ref="A2:F2"/>
    <mergeCell ref="H13:I13"/>
  </mergeCells>
  <pageMargins left="0.2361111111111111" right="0.2361111111111111" top="0.69444444444444442" bottom="0.69444444444444442" header="0.41666666666666669" footer="0.41666666666666669"/>
  <pageSetup paperSize="9" orientation="portrait" useFirstPageNumber="1" r:id="rId1"/>
  <headerFooter>
    <oddHeader>&amp;L&amp;"Times New Roman,bold"&amp;10 02 Kopolit üvegfelületek szendvicspanelezése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Záradék</vt:lpstr>
      <vt:lpstr>Fejezet összesítő</vt:lpstr>
      <vt:lpstr>Tóparti utak</vt:lpstr>
      <vt:lpstr>Iskola előtti út és parkoló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Magdi</dc:creator>
  <cp:lastModifiedBy>informatika</cp:lastModifiedBy>
  <cp:lastPrinted>2024-05-16T10:23:00Z</cp:lastPrinted>
  <dcterms:created xsi:type="dcterms:W3CDTF">2024-02-27T14:50:05Z</dcterms:created>
  <dcterms:modified xsi:type="dcterms:W3CDTF">2026-09-19T11:24:41Z</dcterms:modified>
</cp:coreProperties>
</file>