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4995" tabRatio="727" firstSheet="19" activeTab="28"/>
  </bookViews>
  <sheets>
    <sheet name="1.1.sz.mell." sheetId="1" r:id="rId1"/>
    <sheet name="1.2.sz.mell." sheetId="2" r:id="rId2"/>
    <sheet name="2.1.sz.mell  " sheetId="3" r:id="rId3"/>
    <sheet name="2.2.sz.mell  " sheetId="4" r:id="rId4"/>
    <sheet name="3.sz.mell." sheetId="5" r:id="rId5"/>
    <sheet name="4.sz.mell." sheetId="6" r:id="rId6"/>
    <sheet name="5.1. sz. mell" sheetId="7" r:id="rId7"/>
    <sheet name="5.1.1. sz. mell " sheetId="8" r:id="rId8"/>
    <sheet name="5.1.1.1. sz. mell" sheetId="9" r:id="rId9"/>
    <sheet name="5.1.1.2. sz. mell " sheetId="10" r:id="rId10"/>
    <sheet name="5.1.1.3. sz. mell  " sheetId="11" r:id="rId11"/>
    <sheet name="5.1.1.4. sz. mell   " sheetId="12" r:id="rId12"/>
    <sheet name="5.1.1.5. sz. mell   " sheetId="13" r:id="rId13"/>
    <sheet name="5.1.1.6. sz. mell  " sheetId="14" r:id="rId14"/>
    <sheet name="5.1.1.7. sz. mell  " sheetId="15" r:id="rId15"/>
    <sheet name="5.1.1.8. sz. mell " sheetId="16" r:id="rId16"/>
    <sheet name="5.1.1.9. sz. mell " sheetId="17" r:id="rId17"/>
    <sheet name="5.2. sz. mell" sheetId="18" r:id="rId18"/>
    <sheet name="5.2.1. sz. mell" sheetId="19" r:id="rId19"/>
    <sheet name="5.3. sz. mell" sheetId="20" r:id="rId20"/>
    <sheet name="5.3.1. sz. mell" sheetId="21" r:id="rId21"/>
    <sheet name="5.4. sz. mell." sheetId="22" r:id="rId22"/>
    <sheet name="5.4.1. sz. mell." sheetId="23" r:id="rId23"/>
    <sheet name="5.5. sz. mell." sheetId="24" r:id="rId24"/>
    <sheet name="5.5.1. sz. mell. " sheetId="25" r:id="rId25"/>
    <sheet name="1. sz tájékoztató t." sheetId="26" r:id="rId26"/>
    <sheet name="2.sz tájékoztató t." sheetId="27" r:id="rId27"/>
    <sheet name="3.sz tájékoztató t." sheetId="28" r:id="rId28"/>
    <sheet name="4.sz.tájékoztató t." sheetId="29" r:id="rId29"/>
  </sheets>
  <definedNames>
    <definedName name="_xlfn.IFERROR" hidden="1">#NAME?</definedName>
    <definedName name="_xlnm.Print_Titles" localSheetId="6">'5.1. sz. mell'!$1:$6</definedName>
    <definedName name="_xlnm.Print_Titles" localSheetId="7">'5.1.1. sz. mell '!$1:$6</definedName>
    <definedName name="_xlnm.Print_Titles" localSheetId="8">'5.1.1.1. sz. mell'!$1:$6</definedName>
    <definedName name="_xlnm.Print_Titles" localSheetId="9">'5.1.1.2. sz. mell '!$1:$6</definedName>
    <definedName name="_xlnm.Print_Titles" localSheetId="10">'5.1.1.3. sz. mell  '!$1:$6</definedName>
    <definedName name="_xlnm.Print_Titles" localSheetId="11">'5.1.1.4. sz. mell   '!$1:$6</definedName>
    <definedName name="_xlnm.Print_Titles" localSheetId="12">'5.1.1.5. sz. mell   '!$1:$6</definedName>
    <definedName name="_xlnm.Print_Titles" localSheetId="13">'5.1.1.6. sz. mell  '!$1:$6</definedName>
    <definedName name="_xlnm.Print_Titles" localSheetId="14">'5.1.1.7. sz. mell  '!$1:$6</definedName>
    <definedName name="_xlnm.Print_Titles" localSheetId="15">'5.1.1.8. sz. mell '!$1:$6</definedName>
    <definedName name="_xlnm.Print_Titles" localSheetId="16">'5.1.1.9. sz. mell '!$1:$6</definedName>
    <definedName name="_xlnm.Print_Titles" localSheetId="17">'5.2. sz. mell'!$1:$6</definedName>
    <definedName name="_xlnm.Print_Titles" localSheetId="18">'5.2.1. sz. mell'!$1:$6</definedName>
    <definedName name="_xlnm.Print_Titles" localSheetId="19">'5.3. sz. mell'!$1:$5</definedName>
    <definedName name="_xlnm.Print_Titles" localSheetId="20">'5.3.1. sz. mell'!$1:$5</definedName>
    <definedName name="_xlnm.Print_Area" localSheetId="25">'1. sz tájékoztató t.'!$A$1:$E$144</definedName>
    <definedName name="_xlnm.Print_Area" localSheetId="1">'1.2.sz.mell.'!$A$1:$C$149</definedName>
  </definedNames>
  <calcPr fullCalcOnLoad="1"/>
</workbook>
</file>

<file path=xl/sharedStrings.xml><?xml version="1.0" encoding="utf-8"?>
<sst xmlns="http://schemas.openxmlformats.org/spreadsheetml/2006/main" count="3603" uniqueCount="530">
  <si>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</si>
  <si>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</si>
  <si>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</si>
  <si>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</si>
  <si>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</si>
  <si>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</si>
  <si>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Finanszírozási bevételek</t>
  </si>
  <si>
    <t xml:space="preserve"> Egyéb működési célú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</si>
  <si>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</si>
  <si>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</si>
  <si>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</si>
  <si>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</si>
  <si>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</si>
  <si>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</si>
  <si>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</si>
  <si>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</si>
  <si>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</si>
  <si>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</si>
  <si>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</si>
  <si>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</si>
  <si>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</si>
  <si>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</si>
  <si>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</si>
  <si>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</si>
  <si>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</si>
  <si>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</si>
  <si>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</si>
  <si>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</si>
  <si>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</si>
  <si>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</si>
  <si>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</si>
  <si>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</si>
  <si>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</si>
  <si>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</si>
  <si>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</si>
  <si>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</si>
  <si>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</si>
  <si>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</si>
  <si>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</si>
  <si>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</si>
  <si>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</si>
  <si>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</si>
  <si>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</si>
  <si>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</si>
  <si>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</si>
  <si>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</si>
  <si>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</si>
  <si>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</si>
  <si>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</si>
  <si>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</si>
  <si>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</si>
  <si>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</si>
  <si>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</si>
  <si>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</si>
  <si>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</si>
  <si>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</si>
  <si>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</si>
  <si>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</si>
  <si>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</si>
  <si>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</si>
  <si>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</si>
  <si>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</si>
  <si>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</si>
  <si>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</si>
  <si>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</si>
  <si>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</si>
  <si>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</si>
  <si>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</si>
  <si>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</si>
  <si>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</si>
  <si>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</si>
  <si>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</si>
  <si>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</si>
  <si>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</si>
  <si>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</si>
  <si>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</si>
  <si>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</si>
  <si>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</si>
  <si>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</si>
  <si>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</si>
  <si>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</si>
  <si>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</si>
  <si>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</si>
  <si>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</si>
  <si>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</si>
  <si>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</si>
  <si>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</si>
  <si>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</si>
  <si>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</si>
  <si>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</si>
  <si>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</si>
  <si>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</si>
  <si>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</si>
  <si>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</si>
  <si>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</si>
  <si>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</si>
  <si>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</si>
  <si>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</si>
  <si>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</si>
  <si>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</si>
  <si>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</si>
  <si>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</si>
  <si>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</si>
  <si>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</si>
  <si>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</si>
  <si>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</si>
  <si>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</si>
  <si>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</si>
  <si>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</si>
  <si>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</si>
  <si>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</si>
  <si>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</si>
  <si>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</si>
  <si>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</si>
  <si>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</si>
  <si>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</si>
  <si>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</si>
  <si>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</si>
  <si>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</si>
  <si>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</si>
  <si>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</si>
  <si>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</si>
  <si>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</si>
  <si>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</si>
  <si>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</si>
  <si>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</si>
  <si>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</si>
  <si>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</si>
  <si>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</si>
  <si>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</si>
  <si>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</si>
  <si>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</si>
  <si>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</si>
  <si>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</si>
  <si>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</si>
  <si>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</si>
  <si>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</si>
  <si>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</si>
  <si>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</si>
  <si>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</si>
  <si>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</si>
  <si>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</si>
  <si>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</si>
  <si>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</si>
  <si>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</si>
  <si>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</si>
  <si>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</si>
  <si>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</si>
  <si>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</si>
  <si>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</si>
  <si>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</si>
  <si>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</si>
  <si>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</si>
  <si>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</si>
  <si>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</si>
  <si>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</si>
  <si>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</si>
  <si>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</si>
  <si>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</si>
  <si>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</si>
  <si>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</si>
  <si>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</si>
  <si>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</si>
  <si>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</si>
  <si>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</si>
  <si>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</si>
  <si>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</si>
  <si>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</si>
  <si>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</si>
  <si>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</si>
  <si>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</si>
  <si>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</si>
  <si>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</si>
  <si>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</si>
  <si>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</si>
  <si>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</si>
  <si>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</si>
  <si>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</si>
  <si>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</si>
  <si>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</si>
  <si>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</si>
  <si>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</si>
  <si>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</si>
  <si>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</si>
  <si>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</si>
  <si>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</si>
  <si>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</si>
  <si>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</si>
  <si>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</si>
  <si>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</si>
  <si>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</si>
  <si>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</si>
  <si>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</si>
  <si>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</si>
  <si>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</si>
  <si>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</si>
  <si>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</si>
  <si>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</si>
  <si>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</si>
  <si>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</si>
  <si>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</si>
  <si>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</si>
  <si>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</si>
  <si>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</si>
  <si>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</si>
  <si>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</si>
  <si>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</si>
  <si>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</si>
  <si>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</si>
  <si>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</si>
  <si>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</si>
  <si>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</si>
  <si>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</si>
  <si>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</si>
  <si>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</si>
  <si>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</si>
  <si>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</si>
  <si>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</si>
  <si>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</si>
  <si>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</si>
  <si>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</si>
  <si>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</si>
  <si>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</si>
  <si>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</si>
  <si>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</si>
  <si>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</si>
  <si>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</si>
  <si>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</si>
  <si>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</si>
  <si>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</si>
  <si>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</si>
  <si>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</si>
  <si>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</si>
  <si>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</si>
  <si>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</si>
  <si>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</si>
  <si>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</si>
  <si>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</si>
  <si>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</si>
  <si>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</si>
  <si>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</si>
  <si>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</si>
  <si>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</si>
  <si>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</si>
  <si>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</si>
  <si>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</si>
  <si>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</si>
  <si>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</si>
  <si>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</si>
  <si>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</si>
  <si>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</si>
  <si>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</si>
  <si>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</si>
  <si>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</si>
  <si>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</si>
  <si>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</si>
  <si>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</si>
  <si>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</si>
  <si>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</si>
  <si>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</si>
  <si>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</si>
  <si>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</si>
  <si>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</si>
  <si>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</si>
  <si>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</si>
  <si>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</si>
  <si>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</si>
  <si>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</si>
  <si>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</si>
  <si>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</si>
  <si>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</si>
  <si>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</si>
  <si>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</si>
  <si>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</si>
  <si>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</si>
  <si>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</si>
  <si>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</si>
  <si>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</si>
  <si>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</si>
  <si>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</si>
  <si>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</si>
  <si>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</si>
  <si>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</si>
  <si>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</si>
  <si>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</si>
  <si>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</si>
  <si>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</si>
  <si>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</si>
  <si>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</si>
  <si>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</si>
  <si>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</si>
  <si>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</si>
  <si>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</si>
  <si>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</si>
  <si>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</si>
  <si>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</si>
  <si>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</si>
  <si>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</si>
  <si>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</si>
  <si>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</si>
  <si>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</si>
  <si>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</si>
  <si>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</si>
  <si>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</si>
  <si>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</si>
  <si>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</si>
  <si>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</si>
  <si>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</si>
  <si>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</si>
  <si>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</si>
  <si>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</si>
  <si>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</si>
  <si>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</si>
  <si>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</si>
  <si>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</si>
  <si>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</si>
  <si>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</si>
  <si>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</si>
  <si>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</si>
  <si>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</si>
  <si>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</si>
  <si>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</si>
  <si>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</si>
  <si>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</si>
  <si>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</si>
  <si>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</si>
  <si>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</si>
  <si>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</si>
  <si>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</si>
  <si>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</si>
  <si>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</si>
  <si>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</si>
  <si>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</si>
  <si>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</si>
  <si>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</si>
  <si>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</si>
  <si>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</si>
  <si>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</si>
  <si>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</si>
  <si>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</si>
  <si>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</si>
  <si>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</si>
  <si>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</si>
  <si>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</si>
  <si>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</si>
  <si>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</si>
  <si>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</si>
  <si>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</si>
  <si>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</si>
  <si>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</si>
  <si>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</si>
  <si>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</si>
  <si>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</si>
  <si>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</si>
  <si>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</si>
  <si>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</si>
  <si>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</si>
  <si>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</si>
  <si>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</si>
  <si>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</si>
  <si>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</si>
  <si>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</si>
  <si>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</si>
  <si>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</si>
  <si>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</si>
  <si>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</si>
  <si>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</si>
  <si>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</si>
  <si>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</si>
  <si>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</si>
  <si>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</si>
  <si>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</si>
  <si>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</si>
  <si>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</si>
  <si>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Felhasználás
2013. XII.31-ig</t>
  </si>
  <si>
    <t xml:space="preserve">
2014. év utáni szükséglet
</t>
  </si>
  <si>
    <t>2014. év utáni szükséglet
(6=2 - 4 - 5)</t>
  </si>
  <si>
    <t>Belföldi értékpapírok kiadásai (6.1. + … + 6.4.)</t>
  </si>
  <si>
    <t xml:space="preserve"> 10.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</si>
  <si>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</si>
  <si>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</si>
  <si>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</si>
  <si>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</si>
  <si>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</si>
  <si>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</si>
  <si>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Előirányzat-felhasználási terv
2014. évre</t>
  </si>
  <si>
    <t>K I M U T A T Á S
a 2014. évben céljelleggel juttatott támogatásokról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</si>
  <si>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</si>
  <si>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</si>
  <si>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</si>
  <si>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</si>
  <si>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</si>
  <si>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</si>
  <si>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</si>
  <si>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</si>
  <si>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</si>
  <si>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</si>
  <si>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</si>
  <si>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</si>
  <si>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</si>
  <si>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</si>
  <si>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</si>
  <si>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</si>
  <si>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</si>
  <si>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</si>
  <si>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</si>
  <si>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</si>
  <si>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</si>
  <si>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</si>
  <si>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</si>
  <si>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</si>
  <si>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</si>
  <si>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</si>
  <si>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</si>
  <si>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</si>
  <si>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</si>
  <si>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</si>
  <si>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</si>
  <si>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</si>
  <si>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</si>
  <si>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</si>
  <si>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</si>
  <si>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</si>
  <si>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04</t>
  </si>
  <si>
    <t xml:space="preserve">   Rövid lejáratú  hitelek, kölcsönök felvétele</t>
  </si>
  <si>
    <t>Belterületi utak felújítása</t>
  </si>
  <si>
    <t>2014.-2014</t>
  </si>
  <si>
    <t>Térburkolat program folytatása (járdaépítés)</t>
  </si>
  <si>
    <t>2014-2014</t>
  </si>
  <si>
    <t>Villanyhálózat kiépítése zártkertek</t>
  </si>
  <si>
    <t>Közvilágítás korszerűsítése</t>
  </si>
  <si>
    <t>Sportöltöző bővítése fűnyírótárolóval</t>
  </si>
  <si>
    <t>Napközi Otthonos Óvoda villámhárító és tűzlétra</t>
  </si>
  <si>
    <t>Irattár szigeletelése</t>
  </si>
  <si>
    <t>Petőfi szobor</t>
  </si>
  <si>
    <t>Központi, irányítószervi támogatások folyósítása</t>
  </si>
  <si>
    <t>Napközi Otthonos Óvoda</t>
  </si>
  <si>
    <t>Művelődési Ház és Könyvtár</t>
  </si>
  <si>
    <t>Községüzemeltetési Kft.</t>
  </si>
  <si>
    <t>működési támogatás</t>
  </si>
  <si>
    <t>Sajószöged Községi Testedző Kör</t>
  </si>
  <si>
    <t>Polgárőr Egyesület</t>
  </si>
  <si>
    <t>működési támgogatás</t>
  </si>
  <si>
    <t>Polgármesteri Hivatal</t>
  </si>
  <si>
    <t>Civil szervezetek támogatása</t>
  </si>
  <si>
    <t>Kt.-i döntés alapján</t>
  </si>
  <si>
    <t>Függő, átfutó kiegyelnítő kiadások</t>
  </si>
  <si>
    <t>1</t>
  </si>
  <si>
    <t>Családsegítő és gyermekjóléti szolgálat</t>
  </si>
  <si>
    <t>Házi segítségnyújtás</t>
  </si>
  <si>
    <t>2</t>
  </si>
  <si>
    <t>Szociális étkeztetés</t>
  </si>
  <si>
    <t>3</t>
  </si>
  <si>
    <t>Háziorvosi szolgálat</t>
  </si>
  <si>
    <t>4</t>
  </si>
  <si>
    <t>Védőnői szolgálat</t>
  </si>
  <si>
    <t>5</t>
  </si>
  <si>
    <t>6</t>
  </si>
  <si>
    <t>Szociális kiadások</t>
  </si>
  <si>
    <t>7</t>
  </si>
  <si>
    <t>Közvilágítás</t>
  </si>
  <si>
    <t>8</t>
  </si>
  <si>
    <t>Községgazdálkodási feladatok</t>
  </si>
  <si>
    <t>9</t>
  </si>
  <si>
    <t>Iskolai étkeztetés</t>
  </si>
  <si>
    <t>Sajószöged Községi Önkormányzat és  önálló intézményei</t>
  </si>
  <si>
    <t>2014. évi LÉTSZÁMKERETE</t>
  </si>
  <si>
    <t>Sajószöged Községi Önkormányzat</t>
  </si>
  <si>
    <t>1.1</t>
  </si>
  <si>
    <t>fő</t>
  </si>
  <si>
    <t>1.2</t>
  </si>
  <si>
    <t>1.3</t>
  </si>
  <si>
    <t>Szociális és gyermekjóléti szolgálat</t>
  </si>
  <si>
    <t>1.4</t>
  </si>
  <si>
    <t>Községgazdálkodás</t>
  </si>
  <si>
    <t>Ebből:</t>
  </si>
  <si>
    <t>1 fő polgármester</t>
  </si>
  <si>
    <t xml:space="preserve">Közfoglalkoztatottak </t>
  </si>
  <si>
    <t xml:space="preserve">Ebből:    </t>
  </si>
  <si>
    <t>1 fő jegyző</t>
  </si>
  <si>
    <t>5 fő ügyintéző</t>
  </si>
  <si>
    <t>4 fő óvodai nevelés</t>
  </si>
  <si>
    <t>2 fő óvodai nevelő munkát közvetlenül segítő</t>
  </si>
  <si>
    <t>4 fő óvodai konyha ellátása</t>
  </si>
  <si>
    <t>1 fő szakács</t>
  </si>
  <si>
    <t>1 fő élelmezésvezető</t>
  </si>
  <si>
    <t>2 fő konyhalány</t>
  </si>
  <si>
    <t>Tervezett létszámkeret összesen</t>
  </si>
  <si>
    <t>Tervezett létszámkeret közfoglalkoztatottak nélkül</t>
  </si>
  <si>
    <t>4.sz.tájékoztató tábla</t>
  </si>
  <si>
    <t>5.1.1. melléklet a 3/2014. (II.28.) önkormányzati rendelethez</t>
  </si>
  <si>
    <t>5.1.1.1. melléklet a a 3/2014. (II.28.) önkormányzati rendelethez</t>
  </si>
  <si>
    <t>5.1.1.2. melléklet a 3/2014. (II.28.) önkormányzati rendelethez</t>
  </si>
  <si>
    <t>5.1.1.3. melléklet a a 3/2014. (II.28.) önkormányzati rendelethez</t>
  </si>
  <si>
    <t>5.1.1.4. melléklet a a 3/2014. (II.28.) önkormányzati rendelethez</t>
  </si>
  <si>
    <t>5.1.1.5. melléklet a a 3/2014. (II.28.) önkormányzati rendelethez</t>
  </si>
  <si>
    <t>5.1.1.6. melléklet a a 3/2014. (II.28.) önkormányzati rendelethez</t>
  </si>
  <si>
    <t>5.1.1.7. melléklet a 3/2014. (II.28.) önkormányzati rendelethez</t>
  </si>
  <si>
    <t>5.1.1.8. melléklet a 3/2014. (II.28.) önkormányzati rendelethez</t>
  </si>
  <si>
    <t>5.1.1.9. melléklet a 3/2014. (II.28.) önkormányzati rendelethez</t>
  </si>
  <si>
    <t>5.2.1. melléklet a 3/2014. (II.28.) önkormányzati rendelethez</t>
  </si>
  <si>
    <t>2.1. melléklet a 3/2014. (II.28.) önkormányzati rendelethez</t>
  </si>
  <si>
    <t>2.2. melléklet a 3/2014. (II.28.) önkormányzati rendelethez</t>
  </si>
  <si>
    <t>Sajószögedi Általános Művelődési Központ</t>
  </si>
  <si>
    <r>
      <t xml:space="preserve">1 </t>
    </r>
    <r>
      <rPr>
        <sz val="10"/>
        <rFont val="Times New Roman CE"/>
        <family val="0"/>
      </rPr>
      <t>Módosította a 8/2014.(IX.15.) önkormányzati rendelet 2.§-a. Hatályos 2014.09.16-tól.</t>
    </r>
  </si>
  <si>
    <r>
      <rPr>
        <vertAlign val="superscript"/>
        <sz val="10"/>
        <rFont val="Times New Roman CE"/>
        <family val="0"/>
      </rPr>
      <t xml:space="preserve">1 </t>
    </r>
    <r>
      <rPr>
        <sz val="10"/>
        <rFont val="Times New Roman CE"/>
        <family val="0"/>
      </rPr>
      <t>Módosította a 8/2014.(IX.15.) önkormányzati rendelet 2.§-a. Hatályos 2014.09.16-tól.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</si>
  <si>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5.3.1. melléklet a 3/2014. (II.27.) önkormányzati rendelethez</t>
    </r>
  </si>
  <si>
    <r>
      <rPr>
        <vertAlign val="superscript"/>
        <sz val="10"/>
        <rFont val="Times New Roman CE"/>
        <family val="0"/>
      </rPr>
      <t>1</t>
    </r>
    <r>
      <rPr>
        <sz val="10"/>
        <rFont val="Times New Roman CE"/>
        <family val="0"/>
      </rPr>
      <t xml:space="preserve"> Módosította a 8/2014.(IX.15.) önkormányzati rendelet 3.§-a. Hatályos 2014.09.16-tól.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</si>
  <si>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5.4.1. melléklet a 3/2014. (II.27.) önkormányzati rendelethez</t>
    </r>
  </si>
  <si>
    <r>
      <rPr>
        <vertAlign val="superscript"/>
        <sz val="10"/>
        <rFont val="Times New Roman CE"/>
        <family val="0"/>
      </rPr>
      <t xml:space="preserve">1 </t>
    </r>
    <r>
      <rPr>
        <sz val="10"/>
        <rFont val="Times New Roman CE"/>
        <family val="0"/>
      </rPr>
      <t>Módosította a 8/2014.(IX.15.) önkormányzati rendelet 4.§-a. Hatályos 2014.09.16-tól.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</si>
  <si>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5.5.1. melléklet a 3/2014. (II.27.) önkormányzati rendelethez</t>
    </r>
  </si>
  <si>
    <t>Sajószöged Község Önkormányzata 2014. évi Költségvetésének összevont mérlege</t>
  </si>
  <si>
    <t>Eredeti előirányzat</t>
  </si>
  <si>
    <t>Módosított előirányzat 2014.08.01.</t>
  </si>
  <si>
    <t>Módosított előirányzat 2014.12.31.</t>
  </si>
  <si>
    <r>
      <rPr>
        <b/>
        <vertAlign val="superscript"/>
        <sz val="9"/>
        <rFont val="Times New Roman CE"/>
        <family val="0"/>
      </rPr>
      <t xml:space="preserve">2 </t>
    </r>
    <r>
      <rPr>
        <b/>
        <sz val="9"/>
        <rFont val="Times New Roman CE"/>
        <family val="0"/>
      </rPr>
      <t>Módosította az 1/2015.(II.27.) önkormányzati rendelet 2.§ (1) bekezdése. Hatályos 2015.02.28-tól.</t>
    </r>
  </si>
  <si>
    <r>
      <rPr>
        <vertAlign val="superscript"/>
        <sz val="9"/>
        <rFont val="Times New Roman CE"/>
        <family val="0"/>
      </rPr>
      <t>3</t>
    </r>
    <r>
      <rPr>
        <sz val="9"/>
        <rFont val="Times New Roman CE"/>
        <family val="1"/>
      </rPr>
      <t xml:space="preserve"> 5.1. melléklet a 3/2014. (II.28.) önkormányzati rendelethez</t>
    </r>
  </si>
  <si>
    <r>
      <rPr>
        <vertAlign val="superscript"/>
        <sz val="9"/>
        <rFont val="Times New Roman CE"/>
        <family val="0"/>
      </rPr>
      <t xml:space="preserve">3 </t>
    </r>
    <r>
      <rPr>
        <sz val="9"/>
        <rFont val="Times New Roman CE"/>
        <family val="0"/>
      </rPr>
      <t>Módosította az 1/2015.(II.27.) önkormányzati rendelet 2.§ (2) bekezdése. Hatályos 2015.02.28-tól.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</si>
  <si>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5.2. melléklet a 3/2014. (II.28.) önkormányzati rendelethez</t>
    </r>
  </si>
  <si>
    <r>
      <rPr>
        <vertAlign val="superscript"/>
        <sz val="9"/>
        <rFont val="Times New Roman CE"/>
        <family val="0"/>
      </rPr>
      <t xml:space="preserve">4 </t>
    </r>
    <r>
      <rPr>
        <sz val="9"/>
        <rFont val="Times New Roman CE"/>
        <family val="0"/>
      </rPr>
      <t>Módosította az 1/2015.(II.27.) önkormányzati rendelet 2.§ (3) bekezdése. Hatályos 2015.02.28-tól.</t>
    </r>
  </si>
  <si>
    <r>
      <rPr>
        <vertAlign val="superscript"/>
        <sz val="9"/>
        <rFont val="Times New Roman"/>
        <family val="1"/>
      </rPr>
      <t xml:space="preserve">1,5 </t>
    </r>
    <r>
      <rPr>
        <sz val="9"/>
        <rFont val="Times New Roman"/>
        <family val="1"/>
      </rPr>
      <t>5.3. melléklet a 3/2014. (II.27.) önkormányzati rendelethez</t>
    </r>
  </si>
  <si>
    <r>
      <rPr>
        <vertAlign val="superscript"/>
        <sz val="10"/>
        <rFont val="Times New Roman CE"/>
        <family val="0"/>
      </rPr>
      <t xml:space="preserve">5 </t>
    </r>
    <r>
      <rPr>
        <sz val="10"/>
        <rFont val="Times New Roman CE"/>
        <family val="0"/>
      </rPr>
      <t>Módosította az 1/2015.(II.27.) önkormányzati rendelet 2.§ (4) bekezdése. Hatályos 2015.02.28-tól.</t>
    </r>
  </si>
  <si>
    <r>
      <rPr>
        <vertAlign val="superscript"/>
        <sz val="10"/>
        <rFont val="Times New Roman CE"/>
        <family val="0"/>
      </rPr>
      <t xml:space="preserve">6 </t>
    </r>
    <r>
      <rPr>
        <sz val="10"/>
        <rFont val="Times New Roman CE"/>
        <family val="0"/>
      </rPr>
      <t>Módosította az 1/2015.(II.27.) önkormányzati rendelet 2.§ (5) bekezdése. Hatályos 2015.02.28-tól.</t>
    </r>
  </si>
  <si>
    <r>
      <rPr>
        <vertAlign val="superscript"/>
        <sz val="9"/>
        <rFont val="Times New Roman"/>
        <family val="1"/>
      </rPr>
      <t xml:space="preserve">1,6 </t>
    </r>
    <r>
      <rPr>
        <sz val="9"/>
        <rFont val="Times New Roman"/>
        <family val="1"/>
      </rPr>
      <t>5.4. melléklet a 3/2014. (II.27.) önkormányzati rendelethez</t>
    </r>
  </si>
  <si>
    <r>
      <rPr>
        <vertAlign val="superscript"/>
        <sz val="9"/>
        <rFont val="Times New Roman"/>
        <family val="1"/>
      </rPr>
      <t xml:space="preserve">1,7 </t>
    </r>
    <r>
      <rPr>
        <sz val="9"/>
        <rFont val="Times New Roman"/>
        <family val="1"/>
      </rPr>
      <t>5.5. melléklet a 3/2014. (II.27.) önkormányzati rendelethez</t>
    </r>
  </si>
  <si>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1.1. melléklet a  3/2014. (II.28.) önkormányzati rendelethez</t>
    </r>
  </si>
  <si>
    <r>
      <rPr>
        <vertAlign val="superscript"/>
        <sz val="8"/>
        <rFont val="Times New Roman CE"/>
        <family val="0"/>
      </rPr>
      <t xml:space="preserve">1 </t>
    </r>
    <r>
      <rPr>
        <sz val="8"/>
        <rFont val="Times New Roman CE"/>
        <family val="0"/>
      </rPr>
      <t>Módosította a 8/2014.(IX.15.) önkormányzati rendelet 4.§-a. Hatályos 2014.09.16-tól.</t>
    </r>
  </si>
  <si>
    <r>
      <rPr>
        <vertAlign val="superscript"/>
        <sz val="8"/>
        <rFont val="Times New Roman CE"/>
        <family val="0"/>
      </rPr>
      <t>7</t>
    </r>
    <r>
      <rPr>
        <sz val="8"/>
        <rFont val="Times New Roman CE"/>
        <family val="0"/>
      </rPr>
      <t>Módosította az 1/2015.(II.27.) önkormányzati rendelet 2.§ (6) bekezdése. Hatályos 2015.02.28-tól.</t>
    </r>
  </si>
  <si>
    <t>1 fő Művelődési Ház</t>
  </si>
  <si>
    <t>1 fő Közművelődési Könyvtár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</si>
</sst>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8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 CE"/>
      <family val="0"/>
    </font>
    <font>
      <b/>
      <vertAlign val="superscript"/>
      <sz val="9"/>
      <name val="Times New Roman CE"/>
      <family val="0"/>
    </font>
    <font>
      <vertAlign val="superscript"/>
      <sz val="9"/>
      <name val="Times New Roman CE"/>
      <family val="0"/>
    </font>
    <font>
      <b/>
      <i/>
      <sz val="8"/>
      <name val="Times New Roman CE"/>
      <family val="1"/>
    </font>
    <font>
      <b/>
      <sz val="8"/>
      <color indexed="8"/>
      <name val="Times New Roman"/>
      <family val="1"/>
    </font>
    <font>
      <vertAlign val="superscript"/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10"/>
      <name val="Times New Roman CE"/>
      <family val="0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rgb="FFFF0000"/>
      <name val="Times New Roman CE"/>
      <family val="0"/>
    </font>
    <font>
      <b/>
      <i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medium"/>
      <bottom style="thin">
        <color theme="0" tint="-0.149959996342659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8" borderId="7" applyNumberFormat="0" applyFont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12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58" applyFont="1" applyFill="1" applyBorder="1" applyAlignment="1" applyProtection="1">
      <alignment vertical="center" wrapText="1"/>
      <protection/>
    </xf>
    <xf numFmtId="0" fontId="12" fillId="0" borderId="25" xfId="58" applyFont="1" applyFill="1" applyBorder="1" applyAlignment="1" applyProtection="1">
      <alignment vertical="center" wrapText="1"/>
      <protection/>
    </xf>
    <xf numFmtId="0" fontId="14" fillId="0" borderId="13" xfId="0" applyFont="1" applyBorder="1" applyAlignment="1" applyProtection="1">
      <alignment horizontal="left" vertical="center" indent="1"/>
      <protection locked="0"/>
    </xf>
    <xf numFmtId="3" fontId="14" fillId="0" borderId="26" xfId="0" applyNumberFormat="1" applyFont="1" applyBorder="1" applyAlignment="1" applyProtection="1">
      <alignment horizontal="right" vertical="center" indent="1"/>
      <protection locked="0"/>
    </xf>
    <xf numFmtId="0" fontId="14" fillId="0" borderId="11" xfId="0" applyFont="1" applyBorder="1" applyAlignment="1" applyProtection="1">
      <alignment horizontal="left" vertical="center" indent="1"/>
      <protection locked="0"/>
    </xf>
    <xf numFmtId="3" fontId="14" fillId="0" borderId="27" xfId="0" applyNumberFormat="1" applyFont="1" applyBorder="1" applyAlignment="1" applyProtection="1">
      <alignment horizontal="right" vertical="center" indent="1"/>
      <protection locked="0"/>
    </xf>
    <xf numFmtId="0" fontId="14" fillId="0" borderId="15" xfId="0" applyFont="1" applyBorder="1" applyAlignment="1" applyProtection="1">
      <alignment horizontal="left" vertical="center" indent="1"/>
      <protection locked="0"/>
    </xf>
    <xf numFmtId="0" fontId="12" fillId="0" borderId="22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horizontal="center" vertical="center" wrapText="1"/>
      <protection/>
    </xf>
    <xf numFmtId="0" fontId="12" fillId="0" borderId="28" xfId="58" applyFont="1" applyFill="1" applyBorder="1" applyAlignment="1" applyProtection="1">
      <alignment horizontal="center" vertical="center" wrapText="1"/>
      <protection/>
    </xf>
    <xf numFmtId="0" fontId="6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6" fillId="0" borderId="28" xfId="58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>
      <alignment/>
      <protection/>
    </xf>
    <xf numFmtId="0" fontId="15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12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7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2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4" fillId="0" borderId="32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/>
      <protection/>
    </xf>
    <xf numFmtId="0" fontId="6" fillId="0" borderId="35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4" fillId="0" borderId="16" xfId="59" applyFont="1" applyFill="1" applyBorder="1" applyAlignment="1" applyProtection="1">
      <alignment horizontal="left" vertical="center" indent="1"/>
      <protection/>
    </xf>
    <xf numFmtId="164" fontId="14" fillId="0" borderId="10" xfId="59" applyNumberFormat="1" applyFont="1" applyFill="1" applyBorder="1" applyAlignment="1" applyProtection="1">
      <alignment vertical="center"/>
      <protection locked="0"/>
    </xf>
    <xf numFmtId="164" fontId="14" fillId="0" borderId="36" xfId="59" applyNumberFormat="1" applyFont="1" applyFill="1" applyBorder="1" applyAlignment="1" applyProtection="1">
      <alignment vertical="center"/>
      <protection/>
    </xf>
    <xf numFmtId="0" fontId="14" fillId="0" borderId="17" xfId="59" applyFont="1" applyFill="1" applyBorder="1" applyAlignment="1" applyProtection="1">
      <alignment horizontal="left" vertical="center" indent="1"/>
      <protection/>
    </xf>
    <xf numFmtId="164" fontId="14" fillId="0" borderId="11" xfId="59" applyNumberFormat="1" applyFont="1" applyFill="1" applyBorder="1" applyAlignment="1" applyProtection="1">
      <alignment vertical="center"/>
      <protection locked="0"/>
    </xf>
    <xf numFmtId="164" fontId="14" fillId="0" borderId="27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4" fillId="0" borderId="12" xfId="59" applyNumberFormat="1" applyFont="1" applyFill="1" applyBorder="1" applyAlignment="1" applyProtection="1">
      <alignment vertical="center"/>
      <protection locked="0"/>
    </xf>
    <xf numFmtId="164" fontId="14" fillId="0" borderId="33" xfId="59" applyNumberFormat="1" applyFont="1" applyFill="1" applyBorder="1" applyAlignment="1" applyProtection="1">
      <alignment vertical="center"/>
      <protection/>
    </xf>
    <xf numFmtId="164" fontId="12" fillId="0" borderId="23" xfId="59" applyNumberFormat="1" applyFont="1" applyFill="1" applyBorder="1" applyAlignment="1" applyProtection="1">
      <alignment vertical="center"/>
      <protection/>
    </xf>
    <xf numFmtId="164" fontId="12" fillId="0" borderId="28" xfId="59" applyNumberFormat="1" applyFont="1" applyFill="1" applyBorder="1" applyAlignment="1" applyProtection="1">
      <alignment vertical="center"/>
      <protection/>
    </xf>
    <xf numFmtId="0" fontId="14" fillId="0" borderId="18" xfId="59" applyFont="1" applyFill="1" applyBorder="1" applyAlignment="1" applyProtection="1">
      <alignment horizontal="left" vertical="center" indent="1"/>
      <protection/>
    </xf>
    <xf numFmtId="164" fontId="12" fillId="0" borderId="23" xfId="59" applyNumberFormat="1" applyFont="1" applyFill="1" applyBorder="1" applyProtection="1">
      <alignment/>
      <protection/>
    </xf>
    <xf numFmtId="164" fontId="12" fillId="0" borderId="28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20" fillId="0" borderId="0" xfId="59" applyFont="1" applyFill="1" applyProtection="1">
      <alignment/>
      <protection locked="0"/>
    </xf>
    <xf numFmtId="0" fontId="5" fillId="0" borderId="0" xfId="59" applyFont="1" applyFill="1" applyProtection="1">
      <alignment/>
      <protection locked="0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5" fillId="0" borderId="0" xfId="58" applyFont="1" applyFill="1">
      <alignment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7" xfId="0" applyFont="1" applyFill="1" applyBorder="1" applyAlignment="1" applyProtection="1">
      <alignment horizontal="right"/>
      <protection/>
    </xf>
    <xf numFmtId="164" fontId="13" fillId="0" borderId="37" xfId="58" applyNumberFormat="1" applyFont="1" applyFill="1" applyBorder="1" applyAlignment="1" applyProtection="1">
      <alignment horizontal="left" vertical="center"/>
      <protection/>
    </xf>
    <xf numFmtId="0" fontId="14" fillId="0" borderId="3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5" xfId="58" applyFont="1" applyFill="1" applyBorder="1" applyAlignment="1" applyProtection="1">
      <alignment horizontal="left" vertical="center" wrapText="1" indent="6"/>
      <protection/>
    </xf>
    <xf numFmtId="0" fontId="14" fillId="0" borderId="38" xfId="58" applyFont="1" applyFill="1" applyBorder="1" applyAlignment="1" applyProtection="1">
      <alignment horizontal="left" vertical="center" wrapText="1" indent="6"/>
      <protection/>
    </xf>
    <xf numFmtId="0" fontId="0" fillId="0" borderId="0" xfId="58" applyFont="1" applyFill="1" applyBorder="1">
      <alignment/>
      <protection/>
    </xf>
    <xf numFmtId="0" fontId="6" fillId="0" borderId="39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4" fillId="0" borderId="20" xfId="0" applyFont="1" applyBorder="1" applyAlignment="1" applyProtection="1">
      <alignment horizontal="right" vertical="center" indent="1"/>
      <protection/>
    </xf>
    <xf numFmtId="0" fontId="14" fillId="0" borderId="17" xfId="0" applyFont="1" applyBorder="1" applyAlignment="1" applyProtection="1">
      <alignment horizontal="right" vertical="center" indent="1"/>
      <protection/>
    </xf>
    <xf numFmtId="0" fontId="14" fillId="0" borderId="19" xfId="0" applyFont="1" applyBorder="1" applyAlignment="1" applyProtection="1">
      <alignment horizontal="right" vertical="center" indent="1"/>
      <protection/>
    </xf>
    <xf numFmtId="164" fontId="0" fillId="34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41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1" fillId="0" borderId="45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2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59" applyFont="1" applyFill="1" applyBorder="1" applyAlignment="1" applyProtection="1">
      <alignment horizontal="left" vertical="center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indent="1"/>
      <protection/>
    </xf>
    <xf numFmtId="0" fontId="6" fillId="0" borderId="23" xfId="59" applyFont="1" applyFill="1" applyBorder="1" applyAlignment="1" applyProtection="1">
      <alignment horizontal="left" indent="1"/>
      <protection/>
    </xf>
    <xf numFmtId="164" fontId="14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29" xfId="0" applyFont="1" applyBorder="1" applyAlignment="1" applyProtection="1">
      <alignment horizontal="left" vertical="center" wrapText="1" indent="1"/>
      <protection/>
    </xf>
    <xf numFmtId="164" fontId="12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0" fontId="4" fillId="0" borderId="37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 quotePrefix="1">
      <alignment horizontal="right" vertical="center" indent="1"/>
      <protection/>
    </xf>
    <xf numFmtId="0" fontId="6" fillId="0" borderId="55" xfId="0" applyFont="1" applyFill="1" applyBorder="1" applyAlignment="1" applyProtection="1">
      <alignment horizontal="right" vertical="center" indent="1"/>
      <protection/>
    </xf>
    <xf numFmtId="0" fontId="6" fillId="0" borderId="35" xfId="0" applyFont="1" applyFill="1" applyBorder="1" applyAlignment="1" applyProtection="1">
      <alignment horizontal="right" vertical="center" wrapText="1" indent="1"/>
      <protection/>
    </xf>
    <xf numFmtId="164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55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56" xfId="58" applyFont="1" applyFill="1" applyBorder="1" applyAlignment="1" applyProtection="1">
      <alignment horizontal="center" vertical="center" wrapText="1"/>
      <protection/>
    </xf>
    <xf numFmtId="0" fontId="5" fillId="0" borderId="56" xfId="58" applyFont="1" applyFill="1" applyBorder="1" applyAlignment="1" applyProtection="1">
      <alignment vertical="center" wrapText="1"/>
      <protection/>
    </xf>
    <xf numFmtId="164" fontId="5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56" xfId="58" applyFont="1" applyFill="1" applyBorder="1" applyAlignment="1" applyProtection="1">
      <alignment horizontal="right" vertical="center" wrapText="1" indent="1"/>
      <protection locked="0"/>
    </xf>
    <xf numFmtId="164" fontId="14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6" fillId="0" borderId="30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45" xfId="58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0" fontId="12" fillId="0" borderId="25" xfId="58" applyFont="1" applyFill="1" applyBorder="1" applyAlignment="1" applyProtection="1">
      <alignment horizontal="center" vertical="center" wrapText="1"/>
      <protection/>
    </xf>
    <xf numFmtId="0" fontId="12" fillId="0" borderId="35" xfId="58" applyFont="1" applyFill="1" applyBorder="1" applyAlignment="1" applyProtection="1">
      <alignment horizontal="center" vertical="center" wrapText="1"/>
      <protection/>
    </xf>
    <xf numFmtId="164" fontId="14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8" fillId="0" borderId="22" xfId="0" applyFont="1" applyBorder="1" applyAlignment="1" applyProtection="1">
      <alignment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9" xfId="0" applyFont="1" applyBorder="1" applyAlignment="1" applyProtection="1">
      <alignment wrapText="1"/>
      <protection/>
    </xf>
    <xf numFmtId="0" fontId="18" fillId="0" borderId="30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6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58" applyNumberFormat="1" applyFont="1" applyFill="1" applyBorder="1" applyAlignment="1" applyProtection="1">
      <alignment horizontal="center" vertical="center" wrapText="1"/>
      <protection/>
    </xf>
    <xf numFmtId="49" fontId="14" fillId="0" borderId="17" xfId="58" applyNumberFormat="1" applyFont="1" applyFill="1" applyBorder="1" applyAlignment="1" applyProtection="1">
      <alignment horizontal="center"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49" fontId="14" fillId="0" borderId="20" xfId="58" applyNumberFormat="1" applyFont="1" applyFill="1" applyBorder="1" applyAlignment="1" applyProtection="1">
      <alignment horizontal="center" vertical="center" wrapText="1"/>
      <protection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49" fontId="14" fillId="0" borderId="21" xfId="58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Font="1" applyBorder="1" applyAlignment="1" applyProtection="1">
      <alignment horizontal="center" vertical="center" wrapText="1"/>
      <protection/>
    </xf>
    <xf numFmtId="164" fontId="12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39" xfId="58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30" xfId="58" applyFont="1" applyFill="1" applyBorder="1" applyAlignment="1" applyProtection="1" quotePrefix="1">
      <alignment horizontal="left" vertical="center" wrapText="1" indent="1"/>
      <protection/>
    </xf>
    <xf numFmtId="0" fontId="22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4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4" fillId="33" borderId="32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2" xfId="0" applyFont="1" applyBorder="1" applyAlignment="1" applyProtection="1">
      <alignment vertical="center" wrapText="1"/>
      <protection/>
    </xf>
    <xf numFmtId="0" fontId="17" fillId="0" borderId="18" xfId="0" applyFont="1" applyBorder="1" applyAlignment="1" applyProtection="1">
      <alignment vertical="center" wrapText="1"/>
      <protection/>
    </xf>
    <xf numFmtId="0" fontId="17" fillId="0" borderId="17" xfId="0" applyFont="1" applyBorder="1" applyAlignment="1" applyProtection="1">
      <alignment vertical="center" wrapText="1"/>
      <protection/>
    </xf>
    <xf numFmtId="0" fontId="17" fillId="0" borderId="19" xfId="0" applyFont="1" applyBorder="1" applyAlignment="1" applyProtection="1">
      <alignment vertical="center" wrapText="1"/>
      <protection/>
    </xf>
    <xf numFmtId="0" fontId="18" fillId="0" borderId="29" xfId="0" applyFont="1" applyBorder="1" applyAlignment="1" applyProtection="1">
      <alignment vertical="center" wrapText="1"/>
      <protection/>
    </xf>
    <xf numFmtId="164" fontId="1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35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23" xfId="0" applyFont="1" applyBorder="1" applyAlignment="1" applyProtection="1">
      <alignment vertical="center" wrapText="1"/>
      <protection/>
    </xf>
    <xf numFmtId="0" fontId="18" fillId="0" borderId="30" xfId="0" applyFont="1" applyBorder="1" applyAlignment="1" applyProtection="1">
      <alignment vertical="center" wrapText="1"/>
      <protection/>
    </xf>
    <xf numFmtId="0" fontId="17" fillId="0" borderId="15" xfId="0" applyFont="1" applyBorder="1" applyAlignment="1" applyProtection="1">
      <alignment horizontal="left" vertical="center" wrapText="1"/>
      <protection/>
    </xf>
    <xf numFmtId="164" fontId="12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63" xfId="0" applyNumberFormat="1" applyFont="1" applyBorder="1" applyAlignment="1" applyProtection="1">
      <alignment horizontal="right" vertical="center" wrapText="1" indent="1"/>
      <protection/>
    </xf>
    <xf numFmtId="164" fontId="16" fillId="0" borderId="63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0" applyNumberFormat="1" applyFont="1" applyBorder="1" applyAlignment="1" applyProtection="1">
      <alignment horizontal="right" vertical="center" wrapText="1" indent="1"/>
      <protection/>
    </xf>
    <xf numFmtId="164" fontId="16" fillId="0" borderId="39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3" xfId="0" applyNumberFormat="1" applyFont="1" applyBorder="1" applyAlignment="1" applyProtection="1">
      <alignment horizontal="right" vertical="center" wrapText="1" indent="1"/>
      <protection/>
    </xf>
    <xf numFmtId="164" fontId="16" fillId="0" borderId="23" xfId="0" applyNumberFormat="1" applyFont="1" applyBorder="1" applyAlignment="1" applyProtection="1" quotePrefix="1">
      <alignment horizontal="right" vertical="center" wrapText="1" inden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Alignment="1">
      <alignment horizontal="center"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49" fontId="74" fillId="0" borderId="0" xfId="0" applyNumberFormat="1" applyFont="1" applyAlignment="1">
      <alignment/>
    </xf>
    <xf numFmtId="0" fontId="75" fillId="0" borderId="0" xfId="0" applyFont="1" applyAlignment="1">
      <alignment horizontal="left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3" fillId="0" borderId="56" xfId="0" applyFont="1" applyFill="1" applyBorder="1" applyAlignment="1" applyProtection="1">
      <alignment horizontal="left" vertical="center"/>
      <protection/>
    </xf>
    <xf numFmtId="0" fontId="3" fillId="0" borderId="56" xfId="0" applyFont="1" applyFill="1" applyBorder="1" applyAlignment="1" applyProtection="1">
      <alignment vertical="center" wrapText="1"/>
      <protection/>
    </xf>
    <xf numFmtId="3" fontId="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0" xfId="0" applyFont="1" applyFill="1" applyBorder="1" applyAlignment="1" applyProtection="1" quotePrefix="1">
      <alignment horizontal="right" vertical="center" indent="1"/>
      <protection/>
    </xf>
    <xf numFmtId="0" fontId="5" fillId="0" borderId="13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6" fillId="0" borderId="37" xfId="0" applyFont="1" applyFill="1" applyBorder="1" applyAlignment="1" applyProtection="1">
      <alignment horizontal="right" vertical="center" indent="1"/>
      <protection/>
    </xf>
    <xf numFmtId="0" fontId="5" fillId="0" borderId="11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6" fillId="0" borderId="5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2" fillId="0" borderId="63" xfId="0" applyFont="1" applyFill="1" applyBorder="1" applyAlignment="1" applyProtection="1">
      <alignment horizontal="center" vertical="center" wrapText="1"/>
      <protection/>
    </xf>
    <xf numFmtId="0" fontId="12" fillId="0" borderId="40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164" fontId="6" fillId="0" borderId="70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2" fillId="0" borderId="63" xfId="58" applyFont="1" applyFill="1" applyBorder="1" applyAlignment="1" applyProtection="1">
      <alignment horizontal="left" vertical="center" wrapText="1" indent="1"/>
      <protection/>
    </xf>
    <xf numFmtId="164" fontId="12" fillId="0" borderId="40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0" applyFont="1" applyBorder="1" applyAlignment="1" applyProtection="1">
      <alignment horizontal="left" wrapText="1" indent="1"/>
      <protection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71" xfId="0" applyFont="1" applyFill="1" applyBorder="1" applyAlignment="1">
      <alignment vertical="center" wrapText="1"/>
    </xf>
    <xf numFmtId="166" fontId="14" fillId="0" borderId="51" xfId="46" applyNumberFormat="1" applyFont="1" applyFill="1" applyBorder="1" applyAlignment="1">
      <alignment vertical="center" wrapText="1"/>
    </xf>
    <xf numFmtId="0" fontId="17" fillId="0" borderId="50" xfId="0" applyFont="1" applyBorder="1" applyAlignment="1" applyProtection="1">
      <alignment horizontal="left" wrapText="1" indent="1"/>
      <protection/>
    </xf>
    <xf numFmtId="164" fontId="14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65" xfId="0" applyFont="1" applyFill="1" applyBorder="1" applyAlignment="1">
      <alignment vertical="center" wrapText="1"/>
    </xf>
    <xf numFmtId="166" fontId="14" fillId="0" borderId="52" xfId="46" applyNumberFormat="1" applyFont="1" applyFill="1" applyBorder="1" applyAlignment="1">
      <alignment vertical="center" wrapText="1"/>
    </xf>
    <xf numFmtId="164" fontId="14" fillId="33" borderId="5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0" applyFont="1" applyBorder="1" applyAlignment="1" applyProtection="1">
      <alignment horizontal="left" wrapText="1" indent="1"/>
      <protection/>
    </xf>
    <xf numFmtId="164" fontId="14" fillId="33" borderId="70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43" xfId="0" applyFont="1" applyFill="1" applyBorder="1" applyAlignment="1">
      <alignment vertical="center" wrapText="1"/>
    </xf>
    <xf numFmtId="166" fontId="14" fillId="0" borderId="70" xfId="46" applyNumberFormat="1" applyFont="1" applyFill="1" applyBorder="1" applyAlignment="1">
      <alignment vertical="center" wrapText="1"/>
    </xf>
    <xf numFmtId="0" fontId="18" fillId="0" borderId="63" xfId="0" applyFont="1" applyBorder="1" applyAlignment="1" applyProtection="1">
      <alignment horizontal="left" vertical="center" wrapText="1" indent="1"/>
      <protection/>
    </xf>
    <xf numFmtId="0" fontId="19" fillId="0" borderId="47" xfId="0" applyFont="1" applyFill="1" applyBorder="1" applyAlignment="1">
      <alignment vertical="center" wrapText="1"/>
    </xf>
    <xf numFmtId="166" fontId="12" fillId="0" borderId="40" xfId="46" applyNumberFormat="1" applyFont="1" applyFill="1" applyBorder="1" applyAlignment="1">
      <alignment vertical="center" wrapText="1"/>
    </xf>
    <xf numFmtId="0" fontId="19" fillId="0" borderId="65" xfId="0" applyFont="1" applyFill="1" applyBorder="1" applyAlignment="1">
      <alignment vertical="center" wrapText="1"/>
    </xf>
    <xf numFmtId="164" fontId="14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3" xfId="0" applyFont="1" applyFill="1" applyBorder="1" applyAlignment="1">
      <alignment vertical="center" wrapText="1"/>
    </xf>
    <xf numFmtId="0" fontId="14" fillId="0" borderId="47" xfId="0" applyFont="1" applyFill="1" applyBorder="1" applyAlignment="1">
      <alignment vertical="center" wrapText="1"/>
    </xf>
    <xf numFmtId="0" fontId="14" fillId="0" borderId="71" xfId="0" applyFont="1" applyFill="1" applyBorder="1" applyAlignment="1">
      <alignment vertical="center" wrapText="1"/>
    </xf>
    <xf numFmtId="164" fontId="12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0" xfId="46" applyNumberFormat="1" applyFont="1" applyFill="1" applyBorder="1" applyAlignment="1">
      <alignment vertical="center" wrapText="1"/>
    </xf>
    <xf numFmtId="0" fontId="17" fillId="0" borderId="61" xfId="0" applyFont="1" applyBorder="1" applyAlignment="1" applyProtection="1">
      <alignment wrapText="1"/>
      <protection/>
    </xf>
    <xf numFmtId="164" fontId="12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63" xfId="0" applyFont="1" applyBorder="1" applyAlignment="1" applyProtection="1">
      <alignment wrapText="1"/>
      <protection/>
    </xf>
    <xf numFmtId="0" fontId="18" fillId="0" borderId="72" xfId="0" applyFont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>
      <alignment vertical="center" wrapText="1"/>
    </xf>
    <xf numFmtId="166" fontId="14" fillId="0" borderId="0" xfId="46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2" fillId="0" borderId="59" xfId="58" applyFont="1" applyFill="1" applyBorder="1" applyAlignment="1" applyProtection="1">
      <alignment vertical="center" wrapText="1"/>
      <protection/>
    </xf>
    <xf numFmtId="164" fontId="12" fillId="0" borderId="69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60" xfId="58" applyFont="1" applyFill="1" applyBorder="1" applyAlignment="1" applyProtection="1">
      <alignment horizontal="left" vertical="center" wrapText="1" indent="1"/>
      <protection/>
    </xf>
    <xf numFmtId="164" fontId="14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71" xfId="0" applyFont="1" applyFill="1" applyBorder="1" applyAlignment="1">
      <alignment vertical="center" wrapText="1"/>
    </xf>
    <xf numFmtId="0" fontId="14" fillId="0" borderId="50" xfId="58" applyFont="1" applyFill="1" applyBorder="1" applyAlignment="1" applyProtection="1">
      <alignment horizontal="left" vertical="center" wrapText="1" indent="1"/>
      <protection/>
    </xf>
    <xf numFmtId="0" fontId="14" fillId="0" borderId="65" xfId="0" applyFont="1" applyFill="1" applyBorder="1" applyAlignment="1">
      <alignment vertical="center" wrapText="1"/>
    </xf>
    <xf numFmtId="0" fontId="14" fillId="0" borderId="65" xfId="58" applyFont="1" applyFill="1" applyBorder="1" applyAlignment="1" applyProtection="1">
      <alignment horizontal="left" vertical="center" wrapText="1" indent="1"/>
      <protection/>
    </xf>
    <xf numFmtId="0" fontId="14" fillId="0" borderId="50" xfId="58" applyFont="1" applyFill="1" applyBorder="1" applyAlignment="1" applyProtection="1">
      <alignment horizontal="left" indent="6"/>
      <protection/>
    </xf>
    <xf numFmtId="0" fontId="14" fillId="0" borderId="50" xfId="58" applyFont="1" applyFill="1" applyBorder="1" applyAlignment="1" applyProtection="1">
      <alignment horizontal="left" vertical="center" wrapText="1" indent="6"/>
      <protection/>
    </xf>
    <xf numFmtId="0" fontId="14" fillId="0" borderId="61" xfId="58" applyFont="1" applyFill="1" applyBorder="1" applyAlignment="1" applyProtection="1">
      <alignment horizontal="left" vertical="center" wrapText="1" indent="6"/>
      <protection/>
    </xf>
    <xf numFmtId="0" fontId="14" fillId="0" borderId="62" xfId="58" applyFont="1" applyFill="1" applyBorder="1" applyAlignment="1" applyProtection="1">
      <alignment horizontal="left" vertical="center" wrapText="1" indent="6"/>
      <protection/>
    </xf>
    <xf numFmtId="164" fontId="14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3" xfId="0" applyFont="1" applyFill="1" applyBorder="1" applyAlignment="1">
      <alignment vertical="center" wrapText="1"/>
    </xf>
    <xf numFmtId="0" fontId="12" fillId="0" borderId="63" xfId="58" applyFont="1" applyFill="1" applyBorder="1" applyAlignment="1" applyProtection="1">
      <alignment vertical="center" wrapText="1"/>
      <protection/>
    </xf>
    <xf numFmtId="0" fontId="14" fillId="0" borderId="47" xfId="0" applyFont="1" applyFill="1" applyBorder="1" applyAlignment="1">
      <alignment vertical="center" wrapText="1"/>
    </xf>
    <xf numFmtId="0" fontId="14" fillId="0" borderId="61" xfId="58" applyFont="1" applyFill="1" applyBorder="1" applyAlignment="1" applyProtection="1">
      <alignment horizontal="left" vertical="center" wrapText="1" indent="1"/>
      <protection/>
    </xf>
    <xf numFmtId="0" fontId="17" fillId="0" borderId="61" xfId="0" applyFont="1" applyBorder="1" applyAlignment="1" applyProtection="1">
      <alignment horizontal="left" vertical="center" wrapText="1" indent="1"/>
      <protection/>
    </xf>
    <xf numFmtId="0" fontId="17" fillId="0" borderId="50" xfId="0" applyFont="1" applyBorder="1" applyAlignment="1" applyProtection="1">
      <alignment horizontal="left" vertical="center" wrapText="1" indent="1"/>
      <protection/>
    </xf>
    <xf numFmtId="0" fontId="14" fillId="0" borderId="64" xfId="58" applyFont="1" applyFill="1" applyBorder="1" applyAlignment="1" applyProtection="1">
      <alignment horizontal="left" vertical="center" wrapText="1" indent="6"/>
      <protection/>
    </xf>
    <xf numFmtId="0" fontId="12" fillId="0" borderId="63" xfId="58" applyFont="1" applyFill="1" applyBorder="1" applyAlignment="1" applyProtection="1">
      <alignment horizontal="left" vertical="center" wrapText="1" indent="1"/>
      <protection/>
    </xf>
    <xf numFmtId="0" fontId="14" fillId="0" borderId="64" xfId="58" applyFont="1" applyFill="1" applyBorder="1" applyAlignment="1" applyProtection="1">
      <alignment horizontal="left" vertical="center" wrapText="1" indent="1"/>
      <protection/>
    </xf>
    <xf numFmtId="0" fontId="14" fillId="0" borderId="57" xfId="58" applyFont="1" applyFill="1" applyBorder="1" applyAlignment="1" applyProtection="1">
      <alignment horizontal="left" vertical="center" wrapText="1" indent="1"/>
      <protection/>
    </xf>
    <xf numFmtId="164" fontId="18" fillId="0" borderId="40" xfId="0" applyNumberFormat="1" applyFont="1" applyBorder="1" applyAlignment="1" applyProtection="1">
      <alignment horizontal="right" vertical="center" wrapText="1" indent="1"/>
      <protection/>
    </xf>
    <xf numFmtId="164" fontId="18" fillId="0" borderId="40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2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0" xfId="58" applyFont="1" applyFill="1" applyBorder="1" applyAlignment="1" applyProtection="1">
      <alignment vertical="center" wrapText="1"/>
      <protection/>
    </xf>
    <xf numFmtId="164" fontId="12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72" xfId="0" applyFont="1" applyBorder="1" applyAlignment="1" applyProtection="1">
      <alignment horizontal="left" vertical="center" wrapText="1" indent="1"/>
      <protection/>
    </xf>
    <xf numFmtId="0" fontId="14" fillId="0" borderId="53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54" xfId="0" applyFont="1" applyFill="1" applyBorder="1" applyAlignment="1" applyProtection="1">
      <alignment horizontal="right" vertical="center" wrapText="1" indent="1"/>
      <protection/>
    </xf>
    <xf numFmtId="166" fontId="14" fillId="0" borderId="54" xfId="46" applyNumberFormat="1" applyFont="1" applyFill="1" applyBorder="1" applyAlignment="1">
      <alignment vertical="center" wrapText="1"/>
    </xf>
    <xf numFmtId="0" fontId="12" fillId="0" borderId="22" xfId="0" applyFont="1" applyFill="1" applyBorder="1" applyAlignment="1" applyProtection="1">
      <alignment horizontal="left" vertical="center"/>
      <protection/>
    </xf>
    <xf numFmtId="0" fontId="12" fillId="0" borderId="47" xfId="0" applyFont="1" applyFill="1" applyBorder="1" applyAlignment="1" applyProtection="1">
      <alignment vertical="center" wrapText="1"/>
      <protection/>
    </xf>
    <xf numFmtId="3" fontId="1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5" borderId="75" xfId="0" applyFont="1" applyFill="1" applyBorder="1" applyAlignment="1" applyProtection="1">
      <alignment vertical="center" wrapText="1"/>
      <protection/>
    </xf>
    <xf numFmtId="0" fontId="0" fillId="35" borderId="75" xfId="0" applyFont="1" applyFill="1" applyBorder="1" applyAlignment="1" applyProtection="1">
      <alignment horizontal="right" vertical="center" wrapText="1" indent="1"/>
      <protection/>
    </xf>
    <xf numFmtId="0" fontId="0" fillId="0" borderId="75" xfId="0" applyFill="1" applyBorder="1" applyAlignment="1">
      <alignment vertical="center" wrapText="1"/>
    </xf>
    <xf numFmtId="0" fontId="0" fillId="0" borderId="75" xfId="0" applyFont="1" applyFill="1" applyBorder="1" applyAlignment="1" applyProtection="1">
      <alignment vertical="center" wrapText="1"/>
      <protection/>
    </xf>
    <xf numFmtId="0" fontId="0" fillId="0" borderId="75" xfId="0" applyFont="1" applyFill="1" applyBorder="1" applyAlignment="1" applyProtection="1">
      <alignment horizontal="right" vertical="center" wrapText="1" indent="1"/>
      <protection/>
    </xf>
    <xf numFmtId="0" fontId="0" fillId="0" borderId="76" xfId="0" applyFill="1" applyBorder="1" applyAlignment="1">
      <alignment vertical="center" wrapText="1"/>
    </xf>
    <xf numFmtId="0" fontId="0" fillId="35" borderId="75" xfId="0" applyFont="1" applyFill="1" applyBorder="1" applyAlignment="1" applyProtection="1">
      <alignment horizontal="left" vertical="center" wrapText="1"/>
      <protection/>
    </xf>
    <xf numFmtId="0" fontId="0" fillId="0" borderId="75" xfId="0" applyFont="1" applyFill="1" applyBorder="1" applyAlignment="1" applyProtection="1">
      <alignment horizontal="left" vertical="center" wrapText="1"/>
      <protection/>
    </xf>
    <xf numFmtId="0" fontId="0" fillId="35" borderId="77" xfId="0" applyFont="1" applyFill="1" applyBorder="1" applyAlignment="1" applyProtection="1">
      <alignment horizontal="left" vertical="center" wrapText="1"/>
      <protection/>
    </xf>
    <xf numFmtId="0" fontId="0" fillId="35" borderId="77" xfId="0" applyFont="1" applyFill="1" applyBorder="1" applyAlignment="1" applyProtection="1">
      <alignment vertical="center" wrapText="1"/>
      <protection/>
    </xf>
    <xf numFmtId="0" fontId="0" fillId="35" borderId="77" xfId="0" applyFont="1" applyFill="1" applyBorder="1" applyAlignment="1" applyProtection="1">
      <alignment horizontal="right" vertical="center" wrapText="1" indent="1"/>
      <protection/>
    </xf>
    <xf numFmtId="0" fontId="0" fillId="0" borderId="77" xfId="0" applyFill="1" applyBorder="1" applyAlignment="1">
      <alignment vertical="center" wrapText="1"/>
    </xf>
    <xf numFmtId="0" fontId="0" fillId="35" borderId="78" xfId="0" applyFont="1" applyFill="1" applyBorder="1" applyAlignment="1" applyProtection="1">
      <alignment horizontal="right" vertical="center" wrapText="1" indent="1"/>
      <protection/>
    </xf>
    <xf numFmtId="0" fontId="0" fillId="0" borderId="78" xfId="0" applyFill="1" applyBorder="1" applyAlignment="1">
      <alignment vertical="center" wrapText="1"/>
    </xf>
    <xf numFmtId="0" fontId="0" fillId="35" borderId="79" xfId="0" applyFont="1" applyFill="1" applyBorder="1" applyAlignment="1" applyProtection="1">
      <alignment horizontal="left" vertical="center" wrapText="1"/>
      <protection/>
    </xf>
    <xf numFmtId="0" fontId="0" fillId="35" borderId="79" xfId="0" applyFont="1" applyFill="1" applyBorder="1" applyAlignment="1" applyProtection="1">
      <alignment vertical="center" wrapText="1"/>
      <protection/>
    </xf>
    <xf numFmtId="0" fontId="0" fillId="35" borderId="79" xfId="0" applyFont="1" applyFill="1" applyBorder="1" applyAlignment="1" applyProtection="1">
      <alignment horizontal="right" vertical="center" wrapText="1" indent="1"/>
      <protection/>
    </xf>
    <xf numFmtId="0" fontId="0" fillId="0" borderId="79" xfId="0" applyFill="1" applyBorder="1" applyAlignment="1">
      <alignment vertical="center" wrapText="1"/>
    </xf>
    <xf numFmtId="0" fontId="6" fillId="0" borderId="60" xfId="0" applyFont="1" applyFill="1" applyBorder="1" applyAlignment="1" applyProtection="1">
      <alignment horizontal="center" vertical="center"/>
      <protection/>
    </xf>
    <xf numFmtId="49" fontId="6" fillId="0" borderId="73" xfId="0" applyNumberFormat="1" applyFont="1" applyFill="1" applyBorder="1" applyAlignment="1" applyProtection="1">
      <alignment horizontal="right" vertical="center"/>
      <protection/>
    </xf>
    <xf numFmtId="0" fontId="5" fillId="0" borderId="56" xfId="0" applyFont="1" applyFill="1" applyBorder="1" applyAlignment="1" applyProtection="1">
      <alignment vertical="center"/>
      <protection/>
    </xf>
    <xf numFmtId="0" fontId="5" fillId="0" borderId="66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49" fontId="6" fillId="0" borderId="80" xfId="0" applyNumberFormat="1" applyFont="1" applyFill="1" applyBorder="1" applyAlignment="1" applyProtection="1">
      <alignment horizontal="right" vertical="center"/>
      <protection/>
    </xf>
    <xf numFmtId="0" fontId="5" fillId="0" borderId="37" xfId="0" applyFont="1" applyFill="1" applyBorder="1" applyAlignment="1" applyProtection="1">
      <alignment vertical="center"/>
      <protection/>
    </xf>
    <xf numFmtId="0" fontId="5" fillId="0" borderId="55" xfId="0" applyFont="1" applyFill="1" applyBorder="1" applyAlignment="1" applyProtection="1">
      <alignment vertical="center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2" fillId="0" borderId="63" xfId="0" applyFont="1" applyFill="1" applyBorder="1" applyAlignment="1" applyProtection="1">
      <alignment horizontal="lef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7" xfId="0" applyFont="1" applyFill="1" applyBorder="1" applyAlignment="1" applyProtection="1">
      <alignment vertical="center" wrapText="1"/>
      <protection/>
    </xf>
    <xf numFmtId="0" fontId="12" fillId="0" borderId="40" xfId="0" applyFont="1" applyFill="1" applyBorder="1" applyAlignment="1" applyProtection="1">
      <alignment vertical="center" wrapText="1"/>
      <protection/>
    </xf>
    <xf numFmtId="164" fontId="14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71" xfId="0" applyFont="1" applyFill="1" applyBorder="1" applyAlignment="1" applyProtection="1">
      <alignment vertical="center" wrapText="1"/>
      <protection/>
    </xf>
    <xf numFmtId="0" fontId="14" fillId="0" borderId="51" xfId="0" applyFont="1" applyFill="1" applyBorder="1" applyAlignment="1" applyProtection="1">
      <alignment vertical="center" wrapText="1"/>
      <protection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65" xfId="0" applyFont="1" applyFill="1" applyBorder="1" applyAlignment="1" applyProtection="1">
      <alignment vertical="center" wrapText="1"/>
      <protection/>
    </xf>
    <xf numFmtId="0" fontId="14" fillId="0" borderId="52" xfId="0" applyFont="1" applyFill="1" applyBorder="1" applyAlignment="1" applyProtection="1">
      <alignment vertical="center" wrapText="1"/>
      <protection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3" xfId="0" applyFont="1" applyFill="1" applyBorder="1" applyAlignment="1" applyProtection="1">
      <alignment vertical="center" wrapText="1"/>
      <protection/>
    </xf>
    <xf numFmtId="0" fontId="14" fillId="0" borderId="70" xfId="0" applyFont="1" applyFill="1" applyBorder="1" applyAlignment="1" applyProtection="1">
      <alignment vertical="center" wrapText="1"/>
      <protection/>
    </xf>
    <xf numFmtId="0" fontId="14" fillId="0" borderId="47" xfId="0" applyFont="1" applyFill="1" applyBorder="1" applyAlignment="1" applyProtection="1">
      <alignment vertical="center" wrapText="1"/>
      <protection/>
    </xf>
    <xf numFmtId="0" fontId="14" fillId="0" borderId="40" xfId="0" applyFont="1" applyFill="1" applyBorder="1" applyAlignment="1" applyProtection="1">
      <alignment vertical="center" wrapTex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64" xfId="58" applyFont="1" applyFill="1" applyBorder="1" applyAlignment="1" applyProtection="1">
      <alignment horizontal="left" vertical="center" wrapText="1" indent="1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50" xfId="58" applyFont="1" applyFill="1" applyBorder="1" applyAlignment="1" applyProtection="1">
      <alignment horizontal="left" vertical="center" wrapText="1" indent="1"/>
      <protection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72" xfId="58" applyFont="1" applyFill="1" applyBorder="1" applyAlignment="1" applyProtection="1" quotePrefix="1">
      <alignment horizontal="left" vertical="center" wrapText="1" indent="1"/>
      <protection/>
    </xf>
    <xf numFmtId="164" fontId="14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72" xfId="58" applyFont="1" applyFill="1" applyBorder="1" applyAlignment="1" applyProtection="1">
      <alignment horizontal="left" vertical="center" wrapText="1" indent="1"/>
      <protection/>
    </xf>
    <xf numFmtId="0" fontId="14" fillId="0" borderId="54" xfId="0" applyFont="1" applyFill="1" applyBorder="1" applyAlignment="1" applyProtection="1">
      <alignment vertical="center" wrapText="1"/>
      <protection/>
    </xf>
    <xf numFmtId="0" fontId="12" fillId="0" borderId="73" xfId="0" applyFont="1" applyFill="1" applyBorder="1" applyAlignment="1" applyProtection="1">
      <alignment vertical="center" wrapText="1"/>
      <protection/>
    </xf>
    <xf numFmtId="0" fontId="12" fillId="0" borderId="74" xfId="0" applyFont="1" applyFill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horizontal="left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2" fillId="0" borderId="40" xfId="0" applyFont="1" applyFill="1" applyBorder="1" applyAlignment="1" applyProtection="1">
      <alignment horizontal="center" vertical="center" wrapText="1"/>
      <protection/>
    </xf>
    <xf numFmtId="0" fontId="12" fillId="0" borderId="71" xfId="0" applyFont="1" applyFill="1" applyBorder="1" applyAlignment="1" applyProtection="1">
      <alignment vertical="center" wrapText="1"/>
      <protection/>
    </xf>
    <xf numFmtId="0" fontId="12" fillId="0" borderId="51" xfId="0" applyFont="1" applyFill="1" applyBorder="1" applyAlignment="1" applyProtection="1">
      <alignment vertical="center" wrapText="1"/>
      <protection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3" xfId="0" applyFont="1" applyFill="1" applyBorder="1" applyAlignment="1" applyProtection="1">
      <alignment horizontal="left" vertical="center" wrapText="1" indent="1"/>
      <protection/>
    </xf>
    <xf numFmtId="0" fontId="0" fillId="0" borderId="54" xfId="0" applyFill="1" applyBorder="1" applyAlignment="1" applyProtection="1">
      <alignment horizontal="right" vertical="center" wrapText="1" indent="1"/>
      <protection/>
    </xf>
    <xf numFmtId="0" fontId="3" fillId="0" borderId="47" xfId="0" applyFont="1" applyFill="1" applyBorder="1" applyAlignment="1" applyProtection="1">
      <alignment vertical="center" wrapText="1"/>
      <protection/>
    </xf>
    <xf numFmtId="3" fontId="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47" xfId="0" applyFont="1" applyFill="1" applyBorder="1" applyAlignment="1" applyProtection="1">
      <alignment vertical="center" wrapText="1"/>
      <protection/>
    </xf>
    <xf numFmtId="0" fontId="3" fillId="0" borderId="40" xfId="0" applyFont="1" applyFill="1" applyBorder="1" applyAlignment="1" applyProtection="1">
      <alignment vertical="center" wrapText="1"/>
      <protection/>
    </xf>
    <xf numFmtId="0" fontId="3" fillId="0" borderId="37" xfId="0" applyFont="1" applyFill="1" applyBorder="1" applyAlignment="1" applyProtection="1">
      <alignment vertical="center" wrapText="1"/>
      <protection/>
    </xf>
    <xf numFmtId="0" fontId="3" fillId="0" borderId="80" xfId="0" applyFont="1" applyFill="1" applyBorder="1" applyAlignment="1" applyProtection="1">
      <alignment vertical="center" wrapText="1"/>
      <protection/>
    </xf>
    <xf numFmtId="0" fontId="12" fillId="0" borderId="59" xfId="0" applyFont="1" applyFill="1" applyBorder="1" applyAlignment="1" applyProtection="1">
      <alignment horizontal="center" vertical="center" wrapText="1"/>
      <protection/>
    </xf>
    <xf numFmtId="0" fontId="12" fillId="0" borderId="69" xfId="0" applyFont="1" applyFill="1" applyBorder="1" applyAlignment="1" applyProtection="1">
      <alignment horizontal="center" vertical="center" wrapText="1"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vertical="center" wrapText="1"/>
      <protection/>
    </xf>
    <xf numFmtId="0" fontId="12" fillId="0" borderId="43" xfId="0" applyFont="1" applyFill="1" applyBorder="1" applyAlignment="1" applyProtection="1">
      <alignment vertical="center" wrapText="1"/>
      <protection/>
    </xf>
    <xf numFmtId="0" fontId="12" fillId="0" borderId="70" xfId="0" applyFont="1" applyFill="1" applyBorder="1" applyAlignment="1" applyProtection="1">
      <alignment vertical="center" wrapText="1"/>
      <protection/>
    </xf>
    <xf numFmtId="0" fontId="12" fillId="0" borderId="46" xfId="0" applyFont="1" applyFill="1" applyBorder="1" applyAlignment="1" applyProtection="1">
      <alignment horizontal="left" vertical="center" wrapText="1" indent="1"/>
      <protection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right" vertical="center" wrapText="1" indent="1"/>
      <protection/>
    </xf>
    <xf numFmtId="3" fontId="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80" xfId="0" applyFont="1" applyFill="1" applyBorder="1" applyAlignment="1" applyProtection="1">
      <alignment vertical="center" wrapText="1"/>
      <protection/>
    </xf>
    <xf numFmtId="0" fontId="12" fillId="0" borderId="46" xfId="0" applyFont="1" applyFill="1" applyBorder="1" applyAlignment="1" applyProtection="1">
      <alignment vertical="center" wrapText="1"/>
      <protection/>
    </xf>
    <xf numFmtId="0" fontId="12" fillId="0" borderId="37" xfId="0" applyFont="1" applyFill="1" applyBorder="1" applyAlignment="1" applyProtection="1">
      <alignment vertical="center" wrapText="1"/>
      <protection/>
    </xf>
    <xf numFmtId="0" fontId="12" fillId="0" borderId="80" xfId="0" applyFont="1" applyFill="1" applyBorder="1" applyAlignment="1" applyProtection="1">
      <alignment vertical="center" wrapText="1"/>
      <protection/>
    </xf>
    <xf numFmtId="0" fontId="18" fillId="0" borderId="75" xfId="0" applyFont="1" applyBorder="1" applyAlignment="1" applyProtection="1">
      <alignment horizontal="left" vertical="center" wrapText="1" indent="1"/>
      <protection/>
    </xf>
    <xf numFmtId="166" fontId="12" fillId="0" borderId="75" xfId="46" applyNumberFormat="1" applyFont="1" applyFill="1" applyBorder="1" applyAlignment="1">
      <alignment vertical="center" wrapText="1"/>
    </xf>
    <xf numFmtId="0" fontId="14" fillId="0" borderId="75" xfId="0" applyFont="1" applyFill="1" applyBorder="1" applyAlignment="1">
      <alignment vertical="center" wrapText="1"/>
    </xf>
    <xf numFmtId="164" fontId="18" fillId="0" borderId="75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75" xfId="0" applyFont="1" applyBorder="1" applyAlignment="1" applyProtection="1">
      <alignment horizontal="center" vertical="center" wrapText="1"/>
      <protection/>
    </xf>
    <xf numFmtId="0" fontId="2" fillId="35" borderId="0" xfId="58" applyFill="1" applyProtection="1">
      <alignment/>
      <protection/>
    </xf>
    <xf numFmtId="0" fontId="14" fillId="35" borderId="0" xfId="58" applyFont="1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2" fillId="35" borderId="0" xfId="58" applyFill="1" applyAlignment="1" applyProtection="1">
      <alignment/>
      <protection/>
    </xf>
    <xf numFmtId="0" fontId="6" fillId="0" borderId="41" xfId="0" applyFont="1" applyFill="1" applyBorder="1" applyAlignment="1" applyProtection="1">
      <alignment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12" fillId="0" borderId="58" xfId="0" applyFont="1" applyFill="1" applyBorder="1" applyAlignment="1" applyProtection="1">
      <alignment horizontal="center" vertical="center" wrapText="1"/>
      <protection/>
    </xf>
    <xf numFmtId="0" fontId="12" fillId="0" borderId="60" xfId="0" applyFont="1" applyFill="1" applyBorder="1" applyAlignment="1" applyProtection="1">
      <alignment horizontal="center" vertical="center"/>
      <protection/>
    </xf>
    <xf numFmtId="49" fontId="12" fillId="0" borderId="73" xfId="0" applyNumberFormat="1" applyFont="1" applyFill="1" applyBorder="1" applyAlignment="1" applyProtection="1">
      <alignment horizontal="right" vertical="center"/>
      <protection/>
    </xf>
    <xf numFmtId="0" fontId="12" fillId="0" borderId="56" xfId="0" applyFont="1" applyFill="1" applyBorder="1" applyAlignment="1" applyProtection="1">
      <alignment vertical="center"/>
      <protection/>
    </xf>
    <xf numFmtId="0" fontId="12" fillId="0" borderId="66" xfId="0" applyFont="1" applyFill="1" applyBorder="1" applyAlignment="1" applyProtection="1">
      <alignment vertical="center"/>
      <protection/>
    </xf>
    <xf numFmtId="0" fontId="12" fillId="0" borderId="41" xfId="0" applyFont="1" applyFill="1" applyBorder="1" applyAlignment="1" applyProtection="1">
      <alignment horizontal="center" vertical="center" wrapText="1"/>
      <protection/>
    </xf>
    <xf numFmtId="0" fontId="12" fillId="0" borderId="62" xfId="0" applyFont="1" applyFill="1" applyBorder="1" applyAlignment="1" applyProtection="1">
      <alignment horizontal="center" vertical="center"/>
      <protection/>
    </xf>
    <xf numFmtId="49" fontId="12" fillId="0" borderId="80" xfId="0" applyNumberFormat="1" applyFont="1" applyFill="1" applyBorder="1" applyAlignment="1" applyProtection="1">
      <alignment horizontal="right" vertical="center"/>
      <protection/>
    </xf>
    <xf numFmtId="0" fontId="12" fillId="0" borderId="37" xfId="0" applyFont="1" applyFill="1" applyBorder="1" applyAlignment="1" applyProtection="1">
      <alignment vertical="center"/>
      <protection/>
    </xf>
    <xf numFmtId="0" fontId="12" fillId="0" borderId="55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horizontal="right"/>
      <protection/>
    </xf>
    <xf numFmtId="0" fontId="28" fillId="0" borderId="47" xfId="0" applyFont="1" applyBorder="1" applyAlignment="1" applyProtection="1">
      <alignment horizontal="left" wrapText="1" inden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63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Alignment="1">
      <alignment/>
    </xf>
    <xf numFmtId="0" fontId="6" fillId="0" borderId="0" xfId="58" applyFont="1" applyFill="1" applyBorder="1" applyAlignment="1" applyProtection="1">
      <alignment horizontal="left" vertical="center" wrapText="1"/>
      <protection/>
    </xf>
    <xf numFmtId="164" fontId="13" fillId="0" borderId="0" xfId="58" applyNumberFormat="1" applyFont="1" applyFill="1" applyBorder="1" applyAlignment="1" applyProtection="1">
      <alignment horizontal="left" vertical="center"/>
      <protection/>
    </xf>
    <xf numFmtId="0" fontId="22" fillId="0" borderId="37" xfId="0" applyFont="1" applyBorder="1" applyAlignment="1" applyProtection="1">
      <alignment horizontal="right" vertical="top"/>
      <protection locked="0"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3" fillId="0" borderId="37" xfId="58" applyNumberFormat="1" applyFont="1" applyFill="1" applyBorder="1" applyAlignment="1" applyProtection="1">
      <alignment horizontal="left" vertical="center"/>
      <protection/>
    </xf>
    <xf numFmtId="164" fontId="13" fillId="0" borderId="37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78" fillId="0" borderId="56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1" fillId="0" borderId="0" xfId="58" applyFont="1" applyFill="1" applyBorder="1" applyAlignment="1" applyProtection="1">
      <alignment horizontal="left" vertical="center" wrapText="1"/>
      <protection/>
    </xf>
    <xf numFmtId="164" fontId="11" fillId="0" borderId="37" xfId="0" applyNumberFormat="1" applyFont="1" applyFill="1" applyBorder="1" applyAlignment="1">
      <alignment horizontal="right" vertical="center" wrapText="1"/>
    </xf>
    <xf numFmtId="164" fontId="11" fillId="0" borderId="37" xfId="0" applyNumberFormat="1" applyFont="1" applyFill="1" applyBorder="1" applyAlignment="1">
      <alignment horizontal="right" vertical="center" wrapText="1"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Border="1" applyAlignment="1" applyProtection="1">
      <alignment horizontal="right" vertical="top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13" fillId="0" borderId="63" xfId="59" applyFont="1" applyFill="1" applyBorder="1" applyAlignment="1" applyProtection="1">
      <alignment horizontal="left" vertical="center" indent="1"/>
      <protection/>
    </xf>
    <xf numFmtId="0" fontId="13" fillId="0" borderId="47" xfId="59" applyFont="1" applyFill="1" applyBorder="1" applyAlignment="1" applyProtection="1">
      <alignment horizontal="left" vertical="center" indent="1"/>
      <protection/>
    </xf>
    <xf numFmtId="0" fontId="13" fillId="0" borderId="39" xfId="59" applyFont="1" applyFill="1" applyBorder="1" applyAlignment="1" applyProtection="1">
      <alignment horizontal="left" vertical="center" indent="1"/>
      <protection/>
    </xf>
    <xf numFmtId="0" fontId="5" fillId="0" borderId="0" xfId="59" applyFont="1" applyFill="1" applyAlignment="1" applyProtection="1">
      <alignment horizontal="center" wrapText="1"/>
      <protection/>
    </xf>
    <xf numFmtId="0" fontId="5" fillId="0" borderId="0" xfId="59" applyFont="1" applyFill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0" fontId="6" fillId="0" borderId="46" xfId="0" applyFont="1" applyBorder="1" applyAlignment="1" applyProtection="1">
      <alignment horizontal="left" vertical="center" indent="2"/>
      <protection/>
    </xf>
    <xf numFmtId="0" fontId="6" fillId="0" borderId="45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75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79" fillId="0" borderId="0" xfId="0" applyFont="1" applyAlignment="1">
      <alignment horizontal="center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SheetLayoutView="100" workbookViewId="0" topLeftCell="A133">
      <selection activeCell="B1" sqref="B1:E1"/>
    </sheetView>
  </sheetViews>
  <sheetFormatPr defaultColWidth="9.00390625" defaultRowHeight="12.75"/>
  <cols>
    <col min="1" max="1" width="12.50390625" style="261" customWidth="1"/>
    <col min="2" max="2" width="70.375" style="261" customWidth="1"/>
    <col min="3" max="3" width="21.625" style="262" customWidth="1"/>
    <col min="4" max="4" width="9.00390625" style="291" customWidth="1"/>
    <col min="5" max="16384" width="9.375" style="291" customWidth="1"/>
  </cols>
  <sheetData>
    <row r="1" spans="1:6" ht="15.75" customHeight="1" thickBot="1">
      <c r="A1" s="132"/>
      <c r="B1" s="614" t="s">
        <v>525</v>
      </c>
      <c r="C1" s="614"/>
      <c r="D1" s="614"/>
      <c r="E1" s="614"/>
      <c r="F1" s="589"/>
    </row>
    <row r="2" spans="1:6" ht="15.75" customHeight="1">
      <c r="A2" s="284" t="s">
        <v>58</v>
      </c>
      <c r="B2" s="233" t="s">
        <v>511</v>
      </c>
      <c r="C2" s="401" t="s">
        <v>46</v>
      </c>
      <c r="D2" s="402"/>
      <c r="E2" s="403"/>
      <c r="F2" s="589"/>
    </row>
    <row r="3" spans="1:6" ht="37.5" customHeight="1" thickBot="1">
      <c r="A3" s="593" t="s">
        <v>157</v>
      </c>
      <c r="B3" s="234" t="s">
        <v>387</v>
      </c>
      <c r="C3" s="404">
        <v>1</v>
      </c>
      <c r="D3" s="405"/>
      <c r="E3" s="406"/>
      <c r="F3" s="589"/>
    </row>
    <row r="4" spans="1:6" s="292" customFormat="1" ht="12" customHeight="1" thickBot="1">
      <c r="A4" s="407"/>
      <c r="B4" s="408"/>
      <c r="C4" s="409" t="s">
        <v>47</v>
      </c>
      <c r="D4" s="410"/>
      <c r="E4" s="411"/>
      <c r="F4" s="590"/>
    </row>
    <row r="5" spans="1:6" s="293" customFormat="1" ht="12" customHeight="1" thickBot="1">
      <c r="A5" s="285" t="s">
        <v>159</v>
      </c>
      <c r="B5" s="412" t="s">
        <v>48</v>
      </c>
      <c r="C5" s="413" t="s">
        <v>512</v>
      </c>
      <c r="D5" s="414" t="s">
        <v>513</v>
      </c>
      <c r="E5" s="413" t="s">
        <v>514</v>
      </c>
      <c r="F5" s="591"/>
    </row>
    <row r="6" spans="1:6" s="293" customFormat="1" ht="12" customHeight="1" thickBot="1">
      <c r="A6" s="122">
        <v>1</v>
      </c>
      <c r="B6" s="415">
        <v>2</v>
      </c>
      <c r="C6" s="416">
        <v>3</v>
      </c>
      <c r="D6" s="417">
        <v>4</v>
      </c>
      <c r="E6" s="418">
        <v>5</v>
      </c>
      <c r="F6" s="591"/>
    </row>
    <row r="7" spans="1:6" s="293" customFormat="1" ht="12" customHeight="1" thickBot="1">
      <c r="A7" s="140"/>
      <c r="B7" s="141" t="s">
        <v>50</v>
      </c>
      <c r="C7" s="419"/>
      <c r="D7" s="420"/>
      <c r="E7" s="421"/>
      <c r="F7" s="591"/>
    </row>
    <row r="8" spans="1:6" s="293" customFormat="1" ht="12" customHeight="1" thickBot="1">
      <c r="A8" s="34" t="s">
        <v>12</v>
      </c>
      <c r="B8" s="422" t="s">
        <v>188</v>
      </c>
      <c r="C8" s="423">
        <f>+C9+C10+C11+C12+C13+C14</f>
        <v>65864</v>
      </c>
      <c r="D8" s="417"/>
      <c r="E8" s="418">
        <f>E9+E10+E11+E12+E13+E14</f>
        <v>79054</v>
      </c>
      <c r="F8" s="591"/>
    </row>
    <row r="9" spans="1:6" s="293" customFormat="1" ht="12" customHeight="1">
      <c r="A9" s="312" t="s">
        <v>90</v>
      </c>
      <c r="B9" s="424" t="s">
        <v>189</v>
      </c>
      <c r="C9" s="425">
        <v>18606</v>
      </c>
      <c r="D9" s="426"/>
      <c r="E9" s="427">
        <v>18606</v>
      </c>
      <c r="F9" s="591"/>
    </row>
    <row r="10" spans="1:6" s="293" customFormat="1" ht="12" customHeight="1">
      <c r="A10" s="313" t="s">
        <v>91</v>
      </c>
      <c r="B10" s="428" t="s">
        <v>190</v>
      </c>
      <c r="C10" s="429">
        <v>23824</v>
      </c>
      <c r="D10" s="430"/>
      <c r="E10" s="431">
        <v>24155</v>
      </c>
      <c r="F10" s="591"/>
    </row>
    <row r="11" spans="1:6" s="293" customFormat="1" ht="12" customHeight="1">
      <c r="A11" s="313" t="s">
        <v>92</v>
      </c>
      <c r="B11" s="428" t="s">
        <v>191</v>
      </c>
      <c r="C11" s="429">
        <v>20920</v>
      </c>
      <c r="D11" s="430"/>
      <c r="E11" s="431">
        <v>30529</v>
      </c>
      <c r="F11" s="591"/>
    </row>
    <row r="12" spans="1:6" s="293" customFormat="1" ht="12" customHeight="1">
      <c r="A12" s="313" t="s">
        <v>93</v>
      </c>
      <c r="B12" s="428" t="s">
        <v>192</v>
      </c>
      <c r="C12" s="429">
        <v>2514</v>
      </c>
      <c r="D12" s="430"/>
      <c r="E12" s="431">
        <v>2514</v>
      </c>
      <c r="F12" s="591"/>
    </row>
    <row r="13" spans="1:6" s="293" customFormat="1" ht="12" customHeight="1">
      <c r="A13" s="313" t="s">
        <v>119</v>
      </c>
      <c r="B13" s="428" t="s">
        <v>193</v>
      </c>
      <c r="C13" s="432"/>
      <c r="D13" s="430"/>
      <c r="E13" s="431">
        <v>170</v>
      </c>
      <c r="F13" s="591"/>
    </row>
    <row r="14" spans="1:6" s="293" customFormat="1" ht="12" customHeight="1" thickBot="1">
      <c r="A14" s="314" t="s">
        <v>94</v>
      </c>
      <c r="B14" s="433" t="s">
        <v>194</v>
      </c>
      <c r="C14" s="434"/>
      <c r="D14" s="435"/>
      <c r="E14" s="436">
        <v>3080</v>
      </c>
      <c r="F14" s="591"/>
    </row>
    <row r="15" spans="1:6" s="293" customFormat="1" ht="12" customHeight="1" thickBot="1">
      <c r="A15" s="34" t="s">
        <v>13</v>
      </c>
      <c r="B15" s="437" t="s">
        <v>195</v>
      </c>
      <c r="C15" s="423">
        <f>+C16+C17+C18+C19+C20</f>
        <v>0</v>
      </c>
      <c r="D15" s="438"/>
      <c r="E15" s="439">
        <v>19250</v>
      </c>
      <c r="F15" s="591"/>
    </row>
    <row r="16" spans="1:6" s="293" customFormat="1" ht="12" customHeight="1">
      <c r="A16" s="312" t="s">
        <v>96</v>
      </c>
      <c r="B16" s="424" t="s">
        <v>196</v>
      </c>
      <c r="C16" s="425"/>
      <c r="D16" s="426"/>
      <c r="E16" s="427"/>
      <c r="F16" s="591"/>
    </row>
    <row r="17" spans="1:6" s="293" customFormat="1" ht="12" customHeight="1">
      <c r="A17" s="313" t="s">
        <v>97</v>
      </c>
      <c r="B17" s="428" t="s">
        <v>197</v>
      </c>
      <c r="C17" s="429"/>
      <c r="D17" s="440"/>
      <c r="E17" s="431"/>
      <c r="F17" s="591"/>
    </row>
    <row r="18" spans="1:6" s="293" customFormat="1" ht="12" customHeight="1">
      <c r="A18" s="313" t="s">
        <v>98</v>
      </c>
      <c r="B18" s="428" t="s">
        <v>415</v>
      </c>
      <c r="C18" s="429"/>
      <c r="D18" s="440"/>
      <c r="E18" s="431"/>
      <c r="F18" s="591"/>
    </row>
    <row r="19" spans="1:6" s="293" customFormat="1" ht="12" customHeight="1">
      <c r="A19" s="313" t="s">
        <v>99</v>
      </c>
      <c r="B19" s="428" t="s">
        <v>416</v>
      </c>
      <c r="C19" s="429"/>
      <c r="D19" s="440"/>
      <c r="E19" s="431"/>
      <c r="F19" s="591"/>
    </row>
    <row r="20" spans="1:6" s="293" customFormat="1" ht="12" customHeight="1">
      <c r="A20" s="313" t="s">
        <v>100</v>
      </c>
      <c r="B20" s="428" t="s">
        <v>198</v>
      </c>
      <c r="C20" s="429"/>
      <c r="D20" s="440"/>
      <c r="E20" s="431">
        <v>19250</v>
      </c>
      <c r="F20" s="591"/>
    </row>
    <row r="21" spans="1:6" s="293" customFormat="1" ht="12" customHeight="1" thickBot="1">
      <c r="A21" s="314" t="s">
        <v>109</v>
      </c>
      <c r="B21" s="433" t="s">
        <v>199</v>
      </c>
      <c r="C21" s="441"/>
      <c r="D21" s="442"/>
      <c r="E21" s="436"/>
      <c r="F21" s="591"/>
    </row>
    <row r="22" spans="1:6" s="293" customFormat="1" ht="12" customHeight="1" thickBot="1">
      <c r="A22" s="34" t="s">
        <v>14</v>
      </c>
      <c r="B22" s="422" t="s">
        <v>200</v>
      </c>
      <c r="C22" s="423">
        <f>+C23+C24+C25+C26+C27</f>
        <v>0</v>
      </c>
      <c r="D22" s="443"/>
      <c r="E22" s="439">
        <v>235</v>
      </c>
      <c r="F22" s="591"/>
    </row>
    <row r="23" spans="1:6" s="293" customFormat="1" ht="12" customHeight="1">
      <c r="A23" s="312" t="s">
        <v>79</v>
      </c>
      <c r="B23" s="424" t="s">
        <v>201</v>
      </c>
      <c r="C23" s="425"/>
      <c r="D23" s="444"/>
      <c r="E23" s="427">
        <v>235</v>
      </c>
      <c r="F23" s="591"/>
    </row>
    <row r="24" spans="1:6" s="293" customFormat="1" ht="12" customHeight="1">
      <c r="A24" s="313" t="s">
        <v>80</v>
      </c>
      <c r="B24" s="428" t="s">
        <v>202</v>
      </c>
      <c r="C24" s="429"/>
      <c r="D24" s="440"/>
      <c r="E24" s="431"/>
      <c r="F24" s="591"/>
    </row>
    <row r="25" spans="1:6" s="293" customFormat="1" ht="12" customHeight="1">
      <c r="A25" s="313" t="s">
        <v>81</v>
      </c>
      <c r="B25" s="428" t="s">
        <v>417</v>
      </c>
      <c r="C25" s="429"/>
      <c r="D25" s="430"/>
      <c r="E25" s="431"/>
      <c r="F25" s="591"/>
    </row>
    <row r="26" spans="1:6" s="293" customFormat="1" ht="12" customHeight="1">
      <c r="A26" s="313" t="s">
        <v>82</v>
      </c>
      <c r="B26" s="428" t="s">
        <v>418</v>
      </c>
      <c r="C26" s="429"/>
      <c r="D26" s="430"/>
      <c r="E26" s="431"/>
      <c r="F26" s="591"/>
    </row>
    <row r="27" spans="1:6" s="293" customFormat="1" ht="12" customHeight="1">
      <c r="A27" s="313" t="s">
        <v>131</v>
      </c>
      <c r="B27" s="428" t="s">
        <v>203</v>
      </c>
      <c r="C27" s="429"/>
      <c r="D27" s="430"/>
      <c r="E27" s="431"/>
      <c r="F27" s="591"/>
    </row>
    <row r="28" spans="1:6" s="293" customFormat="1" ht="12" customHeight="1" thickBot="1">
      <c r="A28" s="314" t="s">
        <v>132</v>
      </c>
      <c r="B28" s="433" t="s">
        <v>204</v>
      </c>
      <c r="C28" s="441"/>
      <c r="D28" s="442"/>
      <c r="E28" s="436"/>
      <c r="F28" s="591"/>
    </row>
    <row r="29" spans="1:6" s="293" customFormat="1" ht="12" customHeight="1" thickBot="1">
      <c r="A29" s="34" t="s">
        <v>133</v>
      </c>
      <c r="B29" s="422" t="s">
        <v>205</v>
      </c>
      <c r="C29" s="445">
        <f>+C30+C33+C34+C35</f>
        <v>105641</v>
      </c>
      <c r="D29" s="443"/>
      <c r="E29" s="439">
        <v>128260</v>
      </c>
      <c r="F29" s="591"/>
    </row>
    <row r="30" spans="1:6" s="293" customFormat="1" ht="12" customHeight="1">
      <c r="A30" s="312" t="s">
        <v>206</v>
      </c>
      <c r="B30" s="424" t="s">
        <v>212</v>
      </c>
      <c r="C30" s="446">
        <f>+C31+C32</f>
        <v>98841</v>
      </c>
      <c r="D30" s="444"/>
      <c r="E30" s="427">
        <v>119231</v>
      </c>
      <c r="F30" s="591"/>
    </row>
    <row r="31" spans="1:6" s="293" customFormat="1" ht="12" customHeight="1">
      <c r="A31" s="313" t="s">
        <v>207</v>
      </c>
      <c r="B31" s="428" t="s">
        <v>213</v>
      </c>
      <c r="C31" s="429">
        <v>3250</v>
      </c>
      <c r="D31" s="430"/>
      <c r="E31" s="431">
        <v>5065</v>
      </c>
      <c r="F31" s="591"/>
    </row>
    <row r="32" spans="1:6" s="293" customFormat="1" ht="12" customHeight="1">
      <c r="A32" s="313" t="s">
        <v>208</v>
      </c>
      <c r="B32" s="428" t="s">
        <v>214</v>
      </c>
      <c r="C32" s="429">
        <v>95591</v>
      </c>
      <c r="D32" s="430"/>
      <c r="E32" s="431">
        <v>114166</v>
      </c>
      <c r="F32" s="591"/>
    </row>
    <row r="33" spans="1:6" s="293" customFormat="1" ht="12" customHeight="1">
      <c r="A33" s="313" t="s">
        <v>209</v>
      </c>
      <c r="B33" s="428" t="s">
        <v>215</v>
      </c>
      <c r="C33" s="429">
        <v>6800</v>
      </c>
      <c r="D33" s="430"/>
      <c r="E33" s="431">
        <v>7434</v>
      </c>
      <c r="F33" s="591"/>
    </row>
    <row r="34" spans="1:6" s="293" customFormat="1" ht="12" customHeight="1">
      <c r="A34" s="313" t="s">
        <v>210</v>
      </c>
      <c r="B34" s="428" t="s">
        <v>216</v>
      </c>
      <c r="C34" s="429"/>
      <c r="D34" s="430"/>
      <c r="E34" s="431">
        <v>808</v>
      </c>
      <c r="F34" s="591"/>
    </row>
    <row r="35" spans="1:6" s="293" customFormat="1" ht="12" customHeight="1" thickBot="1">
      <c r="A35" s="314" t="s">
        <v>211</v>
      </c>
      <c r="B35" s="433" t="s">
        <v>217</v>
      </c>
      <c r="C35" s="441"/>
      <c r="D35" s="442"/>
      <c r="E35" s="436">
        <v>787</v>
      </c>
      <c r="F35" s="591"/>
    </row>
    <row r="36" spans="1:6" s="293" customFormat="1" ht="12" customHeight="1" thickBot="1">
      <c r="A36" s="34" t="s">
        <v>16</v>
      </c>
      <c r="B36" s="422" t="s">
        <v>218</v>
      </c>
      <c r="C36" s="423">
        <v>12748</v>
      </c>
      <c r="D36" s="443"/>
      <c r="E36" s="439">
        <v>24175</v>
      </c>
      <c r="F36" s="591"/>
    </row>
    <row r="37" spans="1:6" s="293" customFormat="1" ht="12" customHeight="1">
      <c r="A37" s="312" t="s">
        <v>83</v>
      </c>
      <c r="B37" s="424" t="s">
        <v>221</v>
      </c>
      <c r="C37" s="425"/>
      <c r="D37" s="444"/>
      <c r="E37" s="427"/>
      <c r="F37" s="591"/>
    </row>
    <row r="38" spans="1:6" s="293" customFormat="1" ht="12" customHeight="1">
      <c r="A38" s="313" t="s">
        <v>84</v>
      </c>
      <c r="B38" s="428" t="s">
        <v>222</v>
      </c>
      <c r="C38" s="429">
        <v>1090</v>
      </c>
      <c r="D38" s="430"/>
      <c r="E38" s="431">
        <v>3025</v>
      </c>
      <c r="F38" s="591"/>
    </row>
    <row r="39" spans="1:6" s="293" customFormat="1" ht="12" customHeight="1">
      <c r="A39" s="313" t="s">
        <v>85</v>
      </c>
      <c r="B39" s="428" t="s">
        <v>223</v>
      </c>
      <c r="C39" s="429"/>
      <c r="D39" s="430"/>
      <c r="E39" s="431">
        <v>762</v>
      </c>
      <c r="F39" s="591"/>
    </row>
    <row r="40" spans="1:6" s="293" customFormat="1" ht="12" customHeight="1">
      <c r="A40" s="313" t="s">
        <v>135</v>
      </c>
      <c r="B40" s="428" t="s">
        <v>224</v>
      </c>
      <c r="C40" s="429"/>
      <c r="D40" s="430"/>
      <c r="E40" s="431"/>
      <c r="F40" s="591"/>
    </row>
    <row r="41" spans="1:6" s="293" customFormat="1" ht="12" customHeight="1">
      <c r="A41" s="313" t="s">
        <v>136</v>
      </c>
      <c r="B41" s="428" t="s">
        <v>225</v>
      </c>
      <c r="C41" s="429">
        <v>9245</v>
      </c>
      <c r="D41" s="430"/>
      <c r="E41" s="431">
        <v>13502</v>
      </c>
      <c r="F41" s="591"/>
    </row>
    <row r="42" spans="1:6" s="293" customFormat="1" ht="12" customHeight="1">
      <c r="A42" s="313" t="s">
        <v>137</v>
      </c>
      <c r="B42" s="428" t="s">
        <v>226</v>
      </c>
      <c r="C42" s="429">
        <v>2413</v>
      </c>
      <c r="D42" s="430"/>
      <c r="E42" s="431">
        <v>4222</v>
      </c>
      <c r="F42" s="591"/>
    </row>
    <row r="43" spans="1:6" s="293" customFormat="1" ht="12" customHeight="1">
      <c r="A43" s="313" t="s">
        <v>138</v>
      </c>
      <c r="B43" s="428" t="s">
        <v>227</v>
      </c>
      <c r="C43" s="429"/>
      <c r="D43" s="430"/>
      <c r="E43" s="431">
        <v>2464</v>
      </c>
      <c r="F43" s="591"/>
    </row>
    <row r="44" spans="1:6" s="293" customFormat="1" ht="12" customHeight="1">
      <c r="A44" s="313" t="s">
        <v>139</v>
      </c>
      <c r="B44" s="428" t="s">
        <v>228</v>
      </c>
      <c r="C44" s="429"/>
      <c r="D44" s="430"/>
      <c r="E44" s="431">
        <v>6</v>
      </c>
      <c r="F44" s="591"/>
    </row>
    <row r="45" spans="1:6" s="293" customFormat="1" ht="12" customHeight="1">
      <c r="A45" s="313" t="s">
        <v>219</v>
      </c>
      <c r="B45" s="428" t="s">
        <v>229</v>
      </c>
      <c r="C45" s="447"/>
      <c r="D45" s="430"/>
      <c r="E45" s="431"/>
      <c r="F45" s="591"/>
    </row>
    <row r="46" spans="1:6" s="293" customFormat="1" ht="12" customHeight="1" thickBot="1">
      <c r="A46" s="314" t="s">
        <v>220</v>
      </c>
      <c r="B46" s="433" t="s">
        <v>230</v>
      </c>
      <c r="C46" s="448"/>
      <c r="D46" s="442"/>
      <c r="E46" s="436">
        <v>194</v>
      </c>
      <c r="F46" s="591"/>
    </row>
    <row r="47" spans="1:6" s="293" customFormat="1" ht="12" customHeight="1" thickBot="1">
      <c r="A47" s="34" t="s">
        <v>17</v>
      </c>
      <c r="B47" s="422" t="s">
        <v>231</v>
      </c>
      <c r="C47" s="423">
        <f>SUM(C48:C52)</f>
        <v>15000</v>
      </c>
      <c r="D47" s="443"/>
      <c r="E47" s="439">
        <v>504</v>
      </c>
      <c r="F47" s="591"/>
    </row>
    <row r="48" spans="1:6" s="293" customFormat="1" ht="12" customHeight="1">
      <c r="A48" s="312" t="s">
        <v>86</v>
      </c>
      <c r="B48" s="424" t="s">
        <v>235</v>
      </c>
      <c r="C48" s="449"/>
      <c r="D48" s="444"/>
      <c r="E48" s="427"/>
      <c r="F48" s="591"/>
    </row>
    <row r="49" spans="1:6" s="293" customFormat="1" ht="12" customHeight="1">
      <c r="A49" s="313" t="s">
        <v>87</v>
      </c>
      <c r="B49" s="428" t="s">
        <v>236</v>
      </c>
      <c r="C49" s="447">
        <v>15000</v>
      </c>
      <c r="D49" s="430"/>
      <c r="E49" s="431"/>
      <c r="F49" s="591"/>
    </row>
    <row r="50" spans="1:6" s="293" customFormat="1" ht="12" customHeight="1">
      <c r="A50" s="313" t="s">
        <v>232</v>
      </c>
      <c r="B50" s="428" t="s">
        <v>237</v>
      </c>
      <c r="C50" s="447"/>
      <c r="D50" s="430"/>
      <c r="E50" s="431">
        <v>504</v>
      </c>
      <c r="F50" s="591"/>
    </row>
    <row r="51" spans="1:6" s="293" customFormat="1" ht="12" customHeight="1">
      <c r="A51" s="313" t="s">
        <v>233</v>
      </c>
      <c r="B51" s="428" t="s">
        <v>238</v>
      </c>
      <c r="C51" s="447"/>
      <c r="D51" s="430"/>
      <c r="E51" s="431"/>
      <c r="F51" s="591"/>
    </row>
    <row r="52" spans="1:6" s="293" customFormat="1" ht="12" customHeight="1" thickBot="1">
      <c r="A52" s="314" t="s">
        <v>234</v>
      </c>
      <c r="B52" s="433" t="s">
        <v>239</v>
      </c>
      <c r="C52" s="448"/>
      <c r="D52" s="442"/>
      <c r="E52" s="436"/>
      <c r="F52" s="591"/>
    </row>
    <row r="53" spans="1:6" s="293" customFormat="1" ht="12" customHeight="1" thickBot="1">
      <c r="A53" s="34" t="s">
        <v>140</v>
      </c>
      <c r="B53" s="422" t="s">
        <v>240</v>
      </c>
      <c r="C53" s="423">
        <f>SUM(C54:C56)</f>
        <v>3636</v>
      </c>
      <c r="D53" s="443"/>
      <c r="E53" s="439">
        <v>21770</v>
      </c>
      <c r="F53" s="591"/>
    </row>
    <row r="54" spans="1:6" s="293" customFormat="1" ht="12" customHeight="1">
      <c r="A54" s="312" t="s">
        <v>88</v>
      </c>
      <c r="B54" s="424" t="s">
        <v>241</v>
      </c>
      <c r="C54" s="425"/>
      <c r="D54" s="444"/>
      <c r="E54" s="427"/>
      <c r="F54" s="591"/>
    </row>
    <row r="55" spans="1:6" s="293" customFormat="1" ht="12" customHeight="1">
      <c r="A55" s="313" t="s">
        <v>89</v>
      </c>
      <c r="B55" s="428" t="s">
        <v>419</v>
      </c>
      <c r="C55" s="429"/>
      <c r="D55" s="430"/>
      <c r="E55" s="431">
        <v>19856</v>
      </c>
      <c r="F55" s="591"/>
    </row>
    <row r="56" spans="1:6" s="293" customFormat="1" ht="12" customHeight="1">
      <c r="A56" s="313" t="s">
        <v>245</v>
      </c>
      <c r="B56" s="428" t="s">
        <v>243</v>
      </c>
      <c r="C56" s="429">
        <v>3636</v>
      </c>
      <c r="D56" s="430"/>
      <c r="E56" s="431">
        <v>1914</v>
      </c>
      <c r="F56" s="591"/>
    </row>
    <row r="57" spans="1:6" s="293" customFormat="1" ht="12" customHeight="1" thickBot="1">
      <c r="A57" s="314" t="s">
        <v>246</v>
      </c>
      <c r="B57" s="433" t="s">
        <v>244</v>
      </c>
      <c r="C57" s="441"/>
      <c r="D57" s="442"/>
      <c r="E57" s="436"/>
      <c r="F57" s="591"/>
    </row>
    <row r="58" spans="1:6" s="293" customFormat="1" ht="12" customHeight="1" thickBot="1">
      <c r="A58" s="34" t="s">
        <v>19</v>
      </c>
      <c r="B58" s="437" t="s">
        <v>247</v>
      </c>
      <c r="C58" s="423">
        <f>SUM(C59:C61)</f>
        <v>0</v>
      </c>
      <c r="D58" s="443"/>
      <c r="E58" s="439">
        <v>12500</v>
      </c>
      <c r="F58" s="591"/>
    </row>
    <row r="59" spans="1:6" s="293" customFormat="1" ht="12" customHeight="1">
      <c r="A59" s="312" t="s">
        <v>141</v>
      </c>
      <c r="B59" s="424" t="s">
        <v>249</v>
      </c>
      <c r="C59" s="447"/>
      <c r="D59" s="444"/>
      <c r="E59" s="427"/>
      <c r="F59" s="591"/>
    </row>
    <row r="60" spans="1:6" s="293" customFormat="1" ht="12" customHeight="1">
      <c r="A60" s="313" t="s">
        <v>142</v>
      </c>
      <c r="B60" s="428" t="s">
        <v>420</v>
      </c>
      <c r="C60" s="447"/>
      <c r="D60" s="430"/>
      <c r="E60" s="431"/>
      <c r="F60" s="591"/>
    </row>
    <row r="61" spans="1:6" s="293" customFormat="1" ht="12" customHeight="1">
      <c r="A61" s="313" t="s">
        <v>167</v>
      </c>
      <c r="B61" s="428" t="s">
        <v>250</v>
      </c>
      <c r="C61" s="447"/>
      <c r="D61" s="430"/>
      <c r="E61" s="431">
        <v>12500</v>
      </c>
      <c r="F61" s="591"/>
    </row>
    <row r="62" spans="1:6" s="293" customFormat="1" ht="12" customHeight="1" thickBot="1">
      <c r="A62" s="314" t="s">
        <v>248</v>
      </c>
      <c r="B62" s="433" t="s">
        <v>251</v>
      </c>
      <c r="C62" s="447"/>
      <c r="D62" s="442"/>
      <c r="E62" s="436"/>
      <c r="F62" s="591"/>
    </row>
    <row r="63" spans="1:6" s="293" customFormat="1" ht="12" customHeight="1" thickBot="1">
      <c r="A63" s="34" t="s">
        <v>20</v>
      </c>
      <c r="B63" s="422" t="s">
        <v>252</v>
      </c>
      <c r="C63" s="445">
        <f>+C8+C15+C22+C29+C36+C47+C53+C58</f>
        <v>202889</v>
      </c>
      <c r="D63" s="443"/>
      <c r="E63" s="439">
        <v>285748</v>
      </c>
      <c r="F63" s="591"/>
    </row>
    <row r="64" spans="1:6" s="293" customFormat="1" ht="12" customHeight="1" thickBot="1">
      <c r="A64" s="315" t="s">
        <v>378</v>
      </c>
      <c r="B64" s="437" t="s">
        <v>254</v>
      </c>
      <c r="C64" s="423">
        <f>SUM(C65:C67)</f>
        <v>0</v>
      </c>
      <c r="D64" s="443"/>
      <c r="E64" s="450"/>
      <c r="F64" s="591"/>
    </row>
    <row r="65" spans="1:6" s="293" customFormat="1" ht="12" customHeight="1">
      <c r="A65" s="312" t="s">
        <v>287</v>
      </c>
      <c r="B65" s="424" t="s">
        <v>255</v>
      </c>
      <c r="C65" s="447"/>
      <c r="D65" s="444"/>
      <c r="E65" s="427"/>
      <c r="F65" s="591"/>
    </row>
    <row r="66" spans="1:6" s="293" customFormat="1" ht="12" customHeight="1">
      <c r="A66" s="313" t="s">
        <v>296</v>
      </c>
      <c r="B66" s="428" t="s">
        <v>256</v>
      </c>
      <c r="C66" s="447"/>
      <c r="D66" s="430"/>
      <c r="E66" s="431"/>
      <c r="F66" s="591"/>
    </row>
    <row r="67" spans="1:6" s="293" customFormat="1" ht="12" customHeight="1" thickBot="1">
      <c r="A67" s="314" t="s">
        <v>297</v>
      </c>
      <c r="B67" s="451" t="s">
        <v>257</v>
      </c>
      <c r="C67" s="447"/>
      <c r="D67" s="442"/>
      <c r="E67" s="436"/>
      <c r="F67" s="591"/>
    </row>
    <row r="68" spans="1:6" s="293" customFormat="1" ht="12" customHeight="1" thickBot="1">
      <c r="A68" s="315" t="s">
        <v>258</v>
      </c>
      <c r="B68" s="437" t="s">
        <v>259</v>
      </c>
      <c r="C68" s="423">
        <f>SUM(C69:C72)</f>
        <v>30000</v>
      </c>
      <c r="D68" s="443"/>
      <c r="E68" s="439">
        <v>18100</v>
      </c>
      <c r="F68" s="591"/>
    </row>
    <row r="69" spans="1:6" s="293" customFormat="1" ht="12" customHeight="1">
      <c r="A69" s="312" t="s">
        <v>120</v>
      </c>
      <c r="B69" s="424" t="s">
        <v>260</v>
      </c>
      <c r="C69" s="447"/>
      <c r="D69" s="444"/>
      <c r="E69" s="427"/>
      <c r="F69" s="591"/>
    </row>
    <row r="70" spans="1:6" s="293" customFormat="1" ht="12" customHeight="1">
      <c r="A70" s="313" t="s">
        <v>121</v>
      </c>
      <c r="B70" s="428" t="s">
        <v>261</v>
      </c>
      <c r="C70" s="447"/>
      <c r="D70" s="430"/>
      <c r="E70" s="431"/>
      <c r="F70" s="591"/>
    </row>
    <row r="71" spans="1:6" s="293" customFormat="1" ht="12" customHeight="1">
      <c r="A71" s="313" t="s">
        <v>288</v>
      </c>
      <c r="B71" s="428" t="s">
        <v>262</v>
      </c>
      <c r="C71" s="447">
        <v>30000</v>
      </c>
      <c r="D71" s="430"/>
      <c r="E71" s="431">
        <v>18100</v>
      </c>
      <c r="F71" s="591"/>
    </row>
    <row r="72" spans="1:6" s="293" customFormat="1" ht="12" customHeight="1" thickBot="1">
      <c r="A72" s="314" t="s">
        <v>289</v>
      </c>
      <c r="B72" s="433" t="s">
        <v>263</v>
      </c>
      <c r="C72" s="447"/>
      <c r="D72" s="442"/>
      <c r="E72" s="436"/>
      <c r="F72" s="591"/>
    </row>
    <row r="73" spans="1:6" s="293" customFormat="1" ht="12" customHeight="1" thickBot="1">
      <c r="A73" s="315" t="s">
        <v>264</v>
      </c>
      <c r="B73" s="437" t="s">
        <v>265</v>
      </c>
      <c r="C73" s="423">
        <f>SUM(C74:C75)</f>
        <v>17056</v>
      </c>
      <c r="D73" s="443"/>
      <c r="E73" s="439">
        <v>5302</v>
      </c>
      <c r="F73" s="591"/>
    </row>
    <row r="74" spans="1:6" s="293" customFormat="1" ht="12" customHeight="1">
      <c r="A74" s="312" t="s">
        <v>290</v>
      </c>
      <c r="B74" s="424" t="s">
        <v>266</v>
      </c>
      <c r="C74" s="447">
        <v>17056</v>
      </c>
      <c r="D74" s="444"/>
      <c r="E74" s="427">
        <v>5302</v>
      </c>
      <c r="F74" s="591"/>
    </row>
    <row r="75" spans="1:6" s="293" customFormat="1" ht="12" customHeight="1" thickBot="1">
      <c r="A75" s="314" t="s">
        <v>291</v>
      </c>
      <c r="B75" s="433" t="s">
        <v>267</v>
      </c>
      <c r="C75" s="447"/>
      <c r="D75" s="442"/>
      <c r="E75" s="436"/>
      <c r="F75" s="591"/>
    </row>
    <row r="76" spans="1:6" s="293" customFormat="1" ht="12" customHeight="1" thickBot="1">
      <c r="A76" s="315" t="s">
        <v>268</v>
      </c>
      <c r="B76" s="437" t="s">
        <v>269</v>
      </c>
      <c r="C76" s="423">
        <f>SUM(C77:C79)</f>
        <v>0</v>
      </c>
      <c r="D76" s="438"/>
      <c r="E76" s="450"/>
      <c r="F76" s="591"/>
    </row>
    <row r="77" spans="1:6" s="293" customFormat="1" ht="12" customHeight="1">
      <c r="A77" s="312" t="s">
        <v>292</v>
      </c>
      <c r="B77" s="424" t="s">
        <v>270</v>
      </c>
      <c r="C77" s="447"/>
      <c r="D77" s="444"/>
      <c r="E77" s="427"/>
      <c r="F77" s="591"/>
    </row>
    <row r="78" spans="1:6" s="293" customFormat="1" ht="12" customHeight="1">
      <c r="A78" s="313" t="s">
        <v>293</v>
      </c>
      <c r="B78" s="428" t="s">
        <v>271</v>
      </c>
      <c r="C78" s="447"/>
      <c r="D78" s="430"/>
      <c r="E78" s="431"/>
      <c r="F78" s="591"/>
    </row>
    <row r="79" spans="1:6" s="293" customFormat="1" ht="12" customHeight="1" thickBot="1">
      <c r="A79" s="314" t="s">
        <v>294</v>
      </c>
      <c r="B79" s="433" t="s">
        <v>272</v>
      </c>
      <c r="C79" s="447"/>
      <c r="D79" s="442"/>
      <c r="E79" s="436"/>
      <c r="F79" s="591"/>
    </row>
    <row r="80" spans="1:6" s="293" customFormat="1" ht="12" customHeight="1" thickBot="1">
      <c r="A80" s="315" t="s">
        <v>273</v>
      </c>
      <c r="B80" s="437" t="s">
        <v>295</v>
      </c>
      <c r="C80" s="423">
        <f>SUM(C81:C84)</f>
        <v>0</v>
      </c>
      <c r="D80" s="443"/>
      <c r="E80" s="450"/>
      <c r="F80" s="591"/>
    </row>
    <row r="81" spans="1:6" s="293" customFormat="1" ht="12" customHeight="1">
      <c r="A81" s="316" t="s">
        <v>274</v>
      </c>
      <c r="B81" s="424" t="s">
        <v>275</v>
      </c>
      <c r="C81" s="447"/>
      <c r="D81" s="444"/>
      <c r="E81" s="427"/>
      <c r="F81" s="591"/>
    </row>
    <row r="82" spans="1:6" s="293" customFormat="1" ht="13.5" customHeight="1">
      <c r="A82" s="317" t="s">
        <v>276</v>
      </c>
      <c r="B82" s="428" t="s">
        <v>277</v>
      </c>
      <c r="C82" s="447"/>
      <c r="D82" s="430"/>
      <c r="E82" s="431"/>
      <c r="F82" s="591"/>
    </row>
    <row r="83" spans="1:6" s="293" customFormat="1" ht="15.75" customHeight="1">
      <c r="A83" s="317" t="s">
        <v>278</v>
      </c>
      <c r="B83" s="428" t="s">
        <v>279</v>
      </c>
      <c r="C83" s="447"/>
      <c r="D83" s="430"/>
      <c r="E83" s="431"/>
      <c r="F83" s="591"/>
    </row>
    <row r="84" spans="1:6" s="293" customFormat="1" ht="16.5" customHeight="1" thickBot="1">
      <c r="A84" s="318" t="s">
        <v>280</v>
      </c>
      <c r="B84" s="433" t="s">
        <v>281</v>
      </c>
      <c r="C84" s="447"/>
      <c r="D84" s="435"/>
      <c r="E84" s="436"/>
      <c r="F84" s="591"/>
    </row>
    <row r="85" spans="1:6" s="293" customFormat="1" ht="83.25" customHeight="1" thickBot="1">
      <c r="A85" s="315" t="s">
        <v>282</v>
      </c>
      <c r="B85" s="437" t="s">
        <v>283</v>
      </c>
      <c r="C85" s="452"/>
      <c r="D85" s="438"/>
      <c r="E85" s="450"/>
      <c r="F85" s="591"/>
    </row>
    <row r="86" spans="1:6" ht="16.5" customHeight="1" thickBot="1">
      <c r="A86" s="315" t="s">
        <v>284</v>
      </c>
      <c r="B86" s="453" t="s">
        <v>285</v>
      </c>
      <c r="C86" s="445">
        <f>+C64+C68+C73+C76+C80+C85</f>
        <v>47056</v>
      </c>
      <c r="D86" s="438"/>
      <c r="E86" s="439">
        <v>23402</v>
      </c>
      <c r="F86" s="589"/>
    </row>
    <row r="87" spans="1:6" s="305" customFormat="1" ht="16.5" customHeight="1" thickBot="1">
      <c r="A87" s="319" t="s">
        <v>298</v>
      </c>
      <c r="B87" s="454" t="s">
        <v>410</v>
      </c>
      <c r="C87" s="445">
        <f>+C63+C86</f>
        <v>249945</v>
      </c>
      <c r="D87" s="438"/>
      <c r="E87" s="439">
        <v>309150</v>
      </c>
      <c r="F87" s="592"/>
    </row>
    <row r="88" spans="1:6" ht="37.5" customHeight="1">
      <c r="A88" s="146"/>
      <c r="B88" s="455"/>
      <c r="C88" s="243"/>
      <c r="D88" s="456"/>
      <c r="E88" s="457"/>
      <c r="F88" s="589"/>
    </row>
    <row r="89" spans="1:6" s="292" customFormat="1" ht="12" customHeight="1" thickBot="1">
      <c r="A89" s="320"/>
      <c r="B89" s="149"/>
      <c r="C89" s="244"/>
      <c r="D89" s="458"/>
      <c r="E89" s="457"/>
      <c r="F89" s="590"/>
    </row>
    <row r="90" spans="1:6" ht="12" customHeight="1" thickBot="1">
      <c r="A90" s="150"/>
      <c r="B90" s="615" t="s">
        <v>51</v>
      </c>
      <c r="C90" s="615"/>
      <c r="D90" s="615"/>
      <c r="E90" s="616"/>
      <c r="F90" s="589"/>
    </row>
    <row r="91" spans="1:6" ht="12" customHeight="1" thickBot="1">
      <c r="A91" s="286" t="s">
        <v>12</v>
      </c>
      <c r="B91" s="459" t="s">
        <v>301</v>
      </c>
      <c r="C91" s="460">
        <f>SUM(C92:C96)</f>
        <v>227078</v>
      </c>
      <c r="D91" s="438"/>
      <c r="E91" s="439"/>
      <c r="F91" s="589"/>
    </row>
    <row r="92" spans="1:6" ht="12" customHeight="1">
      <c r="A92" s="321" t="s">
        <v>90</v>
      </c>
      <c r="B92" s="461" t="s">
        <v>43</v>
      </c>
      <c r="C92" s="462">
        <v>77473</v>
      </c>
      <c r="D92" s="463"/>
      <c r="E92" s="427">
        <v>95634</v>
      </c>
      <c r="F92" s="589"/>
    </row>
    <row r="93" spans="1:6" ht="12" customHeight="1">
      <c r="A93" s="313" t="s">
        <v>91</v>
      </c>
      <c r="B93" s="464" t="s">
        <v>143</v>
      </c>
      <c r="C93" s="429">
        <v>20296</v>
      </c>
      <c r="D93" s="465"/>
      <c r="E93" s="431">
        <v>22380</v>
      </c>
      <c r="F93" s="589"/>
    </row>
    <row r="94" spans="1:6" ht="12" customHeight="1">
      <c r="A94" s="313" t="s">
        <v>92</v>
      </c>
      <c r="B94" s="464" t="s">
        <v>118</v>
      </c>
      <c r="C94" s="441">
        <v>79645</v>
      </c>
      <c r="D94" s="465"/>
      <c r="E94" s="431">
        <v>87185</v>
      </c>
      <c r="F94" s="589"/>
    </row>
    <row r="95" spans="1:6" ht="12" customHeight="1">
      <c r="A95" s="313" t="s">
        <v>93</v>
      </c>
      <c r="B95" s="466" t="s">
        <v>144</v>
      </c>
      <c r="C95" s="441">
        <v>18341</v>
      </c>
      <c r="D95" s="465"/>
      <c r="E95" s="431">
        <v>24777</v>
      </c>
      <c r="F95" s="589"/>
    </row>
    <row r="96" spans="1:6" ht="12" customHeight="1">
      <c r="A96" s="313" t="s">
        <v>104</v>
      </c>
      <c r="B96" s="19" t="s">
        <v>145</v>
      </c>
      <c r="C96" s="441">
        <v>31323</v>
      </c>
      <c r="D96" s="465"/>
      <c r="E96" s="431">
        <v>64843</v>
      </c>
      <c r="F96" s="589"/>
    </row>
    <row r="97" spans="1:6" ht="12" customHeight="1">
      <c r="A97" s="313" t="s">
        <v>94</v>
      </c>
      <c r="B97" s="464" t="s">
        <v>302</v>
      </c>
      <c r="C97" s="441"/>
      <c r="D97" s="465"/>
      <c r="E97" s="431">
        <v>5</v>
      </c>
      <c r="F97" s="589"/>
    </row>
    <row r="98" spans="1:6" ht="12" customHeight="1">
      <c r="A98" s="313" t="s">
        <v>95</v>
      </c>
      <c r="B98" s="467" t="s">
        <v>303</v>
      </c>
      <c r="C98" s="441"/>
      <c r="D98" s="465"/>
      <c r="E98" s="431"/>
      <c r="F98" s="589"/>
    </row>
    <row r="99" spans="1:6" ht="12" customHeight="1">
      <c r="A99" s="313" t="s">
        <v>105</v>
      </c>
      <c r="B99" s="468" t="s">
        <v>304</v>
      </c>
      <c r="C99" s="441"/>
      <c r="D99" s="465"/>
      <c r="E99" s="431"/>
      <c r="F99" s="589"/>
    </row>
    <row r="100" spans="1:6" ht="12" customHeight="1">
      <c r="A100" s="313" t="s">
        <v>106</v>
      </c>
      <c r="B100" s="468" t="s">
        <v>305</v>
      </c>
      <c r="C100" s="441">
        <v>1323</v>
      </c>
      <c r="D100" s="465"/>
      <c r="E100" s="431">
        <v>1527</v>
      </c>
      <c r="F100" s="589"/>
    </row>
    <row r="101" spans="1:6" ht="12" customHeight="1">
      <c r="A101" s="313" t="s">
        <v>107</v>
      </c>
      <c r="B101" s="467" t="s">
        <v>306</v>
      </c>
      <c r="C101" s="441"/>
      <c r="D101" s="465"/>
      <c r="E101" s="431"/>
      <c r="F101" s="589"/>
    </row>
    <row r="102" spans="1:6" ht="12" customHeight="1">
      <c r="A102" s="313" t="s">
        <v>108</v>
      </c>
      <c r="B102" s="467" t="s">
        <v>307</v>
      </c>
      <c r="C102" s="441"/>
      <c r="D102" s="465"/>
      <c r="E102" s="431"/>
      <c r="F102" s="589"/>
    </row>
    <row r="103" spans="1:6" ht="12" customHeight="1">
      <c r="A103" s="313" t="s">
        <v>110</v>
      </c>
      <c r="B103" s="468" t="s">
        <v>308</v>
      </c>
      <c r="C103" s="441"/>
      <c r="D103" s="465"/>
      <c r="E103" s="431">
        <v>30551</v>
      </c>
      <c r="F103" s="589"/>
    </row>
    <row r="104" spans="1:6" ht="12" customHeight="1">
      <c r="A104" s="322" t="s">
        <v>146</v>
      </c>
      <c r="B104" s="469" t="s">
        <v>309</v>
      </c>
      <c r="C104" s="441"/>
      <c r="D104" s="465"/>
      <c r="E104" s="431"/>
      <c r="F104" s="589"/>
    </row>
    <row r="105" spans="1:6" ht="12" customHeight="1">
      <c r="A105" s="313" t="s">
        <v>299</v>
      </c>
      <c r="B105" s="469" t="s">
        <v>310</v>
      </c>
      <c r="C105" s="441"/>
      <c r="D105" s="465"/>
      <c r="E105" s="431"/>
      <c r="F105" s="589"/>
    </row>
    <row r="106" spans="1:6" ht="12" customHeight="1" thickBot="1">
      <c r="A106" s="323" t="s">
        <v>300</v>
      </c>
      <c r="B106" s="470" t="s">
        <v>311</v>
      </c>
      <c r="C106" s="471">
        <v>30000</v>
      </c>
      <c r="D106" s="472"/>
      <c r="E106" s="436">
        <v>32760</v>
      </c>
      <c r="F106" s="589"/>
    </row>
    <row r="107" spans="1:6" ht="12" customHeight="1" thickBot="1">
      <c r="A107" s="34" t="s">
        <v>13</v>
      </c>
      <c r="B107" s="473" t="s">
        <v>312</v>
      </c>
      <c r="C107" s="423">
        <f>+C108+C110+C112</f>
        <v>15000</v>
      </c>
      <c r="D107" s="474"/>
      <c r="E107" s="450">
        <v>8914</v>
      </c>
      <c r="F107" s="589"/>
    </row>
    <row r="108" spans="1:6" ht="12" customHeight="1">
      <c r="A108" s="312" t="s">
        <v>96</v>
      </c>
      <c r="B108" s="464" t="s">
        <v>165</v>
      </c>
      <c r="C108" s="425">
        <v>3415</v>
      </c>
      <c r="D108" s="463"/>
      <c r="E108" s="427">
        <v>8514</v>
      </c>
      <c r="F108" s="589"/>
    </row>
    <row r="109" spans="1:6" ht="12" customHeight="1">
      <c r="A109" s="312" t="s">
        <v>97</v>
      </c>
      <c r="B109" s="475" t="s">
        <v>316</v>
      </c>
      <c r="C109" s="425"/>
      <c r="D109" s="465"/>
      <c r="E109" s="431"/>
      <c r="F109" s="589"/>
    </row>
    <row r="110" spans="1:6" ht="12" customHeight="1">
      <c r="A110" s="312" t="s">
        <v>98</v>
      </c>
      <c r="B110" s="475" t="s">
        <v>147</v>
      </c>
      <c r="C110" s="429">
        <v>5450</v>
      </c>
      <c r="D110" s="465"/>
      <c r="E110" s="431"/>
      <c r="F110" s="589"/>
    </row>
    <row r="111" spans="1:6" ht="12" customHeight="1">
      <c r="A111" s="312" t="s">
        <v>99</v>
      </c>
      <c r="B111" s="475" t="s">
        <v>317</v>
      </c>
      <c r="C111" s="429"/>
      <c r="D111" s="465"/>
      <c r="E111" s="431"/>
      <c r="F111" s="589"/>
    </row>
    <row r="112" spans="1:6" ht="12" customHeight="1">
      <c r="A112" s="312" t="s">
        <v>100</v>
      </c>
      <c r="B112" s="476" t="s">
        <v>168</v>
      </c>
      <c r="C112" s="429">
        <v>6135</v>
      </c>
      <c r="D112" s="465"/>
      <c r="E112" s="431"/>
      <c r="F112" s="589"/>
    </row>
    <row r="113" spans="1:6" ht="12" customHeight="1">
      <c r="A113" s="312" t="s">
        <v>109</v>
      </c>
      <c r="B113" s="477" t="s">
        <v>421</v>
      </c>
      <c r="C113" s="429"/>
      <c r="D113" s="465"/>
      <c r="E113" s="431"/>
      <c r="F113" s="589"/>
    </row>
    <row r="114" spans="1:6" ht="15.75">
      <c r="A114" s="312" t="s">
        <v>111</v>
      </c>
      <c r="B114" s="478" t="s">
        <v>322</v>
      </c>
      <c r="C114" s="429"/>
      <c r="D114" s="465"/>
      <c r="E114" s="431"/>
      <c r="F114" s="589"/>
    </row>
    <row r="115" spans="1:6" ht="12" customHeight="1">
      <c r="A115" s="312" t="s">
        <v>148</v>
      </c>
      <c r="B115" s="468" t="s">
        <v>305</v>
      </c>
      <c r="C115" s="429"/>
      <c r="D115" s="465"/>
      <c r="E115" s="431"/>
      <c r="F115" s="589"/>
    </row>
    <row r="116" spans="1:6" ht="12" customHeight="1">
      <c r="A116" s="312" t="s">
        <v>149</v>
      </c>
      <c r="B116" s="468" t="s">
        <v>321</v>
      </c>
      <c r="C116" s="429"/>
      <c r="D116" s="465"/>
      <c r="E116" s="431"/>
      <c r="F116" s="589"/>
    </row>
    <row r="117" spans="1:6" ht="12" customHeight="1">
      <c r="A117" s="312" t="s">
        <v>150</v>
      </c>
      <c r="B117" s="468" t="s">
        <v>320</v>
      </c>
      <c r="C117" s="429"/>
      <c r="D117" s="465"/>
      <c r="E117" s="431"/>
      <c r="F117" s="589"/>
    </row>
    <row r="118" spans="1:6" ht="12" customHeight="1">
      <c r="A118" s="312" t="s">
        <v>313</v>
      </c>
      <c r="B118" s="468" t="s">
        <v>308</v>
      </c>
      <c r="C118" s="429"/>
      <c r="D118" s="465"/>
      <c r="E118" s="431"/>
      <c r="F118" s="589"/>
    </row>
    <row r="119" spans="1:6" ht="15.75">
      <c r="A119" s="312" t="s">
        <v>314</v>
      </c>
      <c r="B119" s="468" t="s">
        <v>319</v>
      </c>
      <c r="C119" s="429"/>
      <c r="D119" s="465"/>
      <c r="E119" s="431"/>
      <c r="F119" s="589"/>
    </row>
    <row r="120" spans="1:6" ht="12" customHeight="1" thickBot="1">
      <c r="A120" s="322" t="s">
        <v>315</v>
      </c>
      <c r="B120" s="468" t="s">
        <v>318</v>
      </c>
      <c r="C120" s="441">
        <v>6135</v>
      </c>
      <c r="D120" s="472"/>
      <c r="E120" s="436">
        <v>400</v>
      </c>
      <c r="F120" s="589"/>
    </row>
    <row r="121" spans="1:6" ht="12" customHeight="1" thickBot="1">
      <c r="A121" s="34" t="s">
        <v>14</v>
      </c>
      <c r="B121" s="479" t="s">
        <v>323</v>
      </c>
      <c r="C121" s="423">
        <v>7917</v>
      </c>
      <c r="D121" s="474"/>
      <c r="E121" s="439">
        <v>5417</v>
      </c>
      <c r="F121" s="589"/>
    </row>
    <row r="122" spans="1:6" ht="12" customHeight="1">
      <c r="A122" s="312" t="s">
        <v>79</v>
      </c>
      <c r="B122" s="480" t="s">
        <v>53</v>
      </c>
      <c r="C122" s="425">
        <v>3600</v>
      </c>
      <c r="D122" s="463"/>
      <c r="E122" s="427">
        <v>1050</v>
      </c>
      <c r="F122" s="589"/>
    </row>
    <row r="123" spans="1:6" ht="12" customHeight="1" thickBot="1">
      <c r="A123" s="314" t="s">
        <v>80</v>
      </c>
      <c r="B123" s="475" t="s">
        <v>54</v>
      </c>
      <c r="C123" s="441">
        <v>4317</v>
      </c>
      <c r="D123" s="472"/>
      <c r="E123" s="436">
        <v>4637</v>
      </c>
      <c r="F123" s="589"/>
    </row>
    <row r="124" spans="1:6" ht="12" customHeight="1" thickBot="1">
      <c r="A124" s="34" t="s">
        <v>15</v>
      </c>
      <c r="B124" s="479" t="s">
        <v>324</v>
      </c>
      <c r="C124" s="423">
        <f>+C91+C107+C121</f>
        <v>249995</v>
      </c>
      <c r="D124" s="474"/>
      <c r="E124" s="439">
        <v>309150</v>
      </c>
      <c r="F124" s="589"/>
    </row>
    <row r="125" spans="1:6" ht="12" customHeight="1" thickBot="1">
      <c r="A125" s="34" t="s">
        <v>16</v>
      </c>
      <c r="B125" s="479" t="s">
        <v>325</v>
      </c>
      <c r="C125" s="423">
        <f>+C126+C127+C128</f>
        <v>0</v>
      </c>
      <c r="D125" s="474"/>
      <c r="E125" s="450"/>
      <c r="F125" s="589"/>
    </row>
    <row r="126" spans="1:6" ht="12" customHeight="1">
      <c r="A126" s="312" t="s">
        <v>83</v>
      </c>
      <c r="B126" s="480" t="s">
        <v>326</v>
      </c>
      <c r="C126" s="429"/>
      <c r="D126" s="426"/>
      <c r="E126" s="427"/>
      <c r="F126" s="589"/>
    </row>
    <row r="127" spans="1:6" ht="12" customHeight="1">
      <c r="A127" s="312" t="s">
        <v>84</v>
      </c>
      <c r="B127" s="480" t="s">
        <v>327</v>
      </c>
      <c r="C127" s="429"/>
      <c r="D127" s="465"/>
      <c r="E127" s="431"/>
      <c r="F127" s="589"/>
    </row>
    <row r="128" spans="1:6" ht="12" customHeight="1" thickBot="1">
      <c r="A128" s="322" t="s">
        <v>85</v>
      </c>
      <c r="B128" s="481" t="s">
        <v>328</v>
      </c>
      <c r="C128" s="429"/>
      <c r="D128" s="472"/>
      <c r="E128" s="436"/>
      <c r="F128" s="589"/>
    </row>
    <row r="129" spans="1:6" ht="12" customHeight="1" thickBot="1">
      <c r="A129" s="34" t="s">
        <v>17</v>
      </c>
      <c r="B129" s="479" t="s">
        <v>377</v>
      </c>
      <c r="C129" s="423">
        <f>+C130+C131+C132+C133</f>
        <v>0</v>
      </c>
      <c r="D129" s="474"/>
      <c r="E129" s="450"/>
      <c r="F129" s="589"/>
    </row>
    <row r="130" spans="1:6" ht="12" customHeight="1">
      <c r="A130" s="312" t="s">
        <v>86</v>
      </c>
      <c r="B130" s="480" t="s">
        <v>329</v>
      </c>
      <c r="C130" s="429"/>
      <c r="D130" s="463"/>
      <c r="E130" s="427"/>
      <c r="F130" s="589"/>
    </row>
    <row r="131" spans="1:6" ht="12" customHeight="1">
      <c r="A131" s="312" t="s">
        <v>87</v>
      </c>
      <c r="B131" s="480" t="s">
        <v>330</v>
      </c>
      <c r="C131" s="429"/>
      <c r="D131" s="465"/>
      <c r="E131" s="431"/>
      <c r="F131" s="589"/>
    </row>
    <row r="132" spans="1:6" ht="12" customHeight="1">
      <c r="A132" s="312" t="s">
        <v>232</v>
      </c>
      <c r="B132" s="480" t="s">
        <v>331</v>
      </c>
      <c r="C132" s="429"/>
      <c r="D132" s="465"/>
      <c r="E132" s="431"/>
      <c r="F132" s="589"/>
    </row>
    <row r="133" spans="1:6" ht="12" customHeight="1" thickBot="1">
      <c r="A133" s="322" t="s">
        <v>233</v>
      </c>
      <c r="B133" s="481" t="s">
        <v>332</v>
      </c>
      <c r="C133" s="429"/>
      <c r="D133" s="435"/>
      <c r="E133" s="436"/>
      <c r="F133" s="589"/>
    </row>
    <row r="134" spans="1:6" ht="12" customHeight="1" thickBot="1">
      <c r="A134" s="34" t="s">
        <v>18</v>
      </c>
      <c r="B134" s="479" t="s">
        <v>333</v>
      </c>
      <c r="C134" s="445"/>
      <c r="D134" s="474"/>
      <c r="E134" s="450"/>
      <c r="F134" s="589"/>
    </row>
    <row r="135" spans="1:6" ht="12" customHeight="1">
      <c r="A135" s="312" t="s">
        <v>88</v>
      </c>
      <c r="B135" s="480" t="s">
        <v>334</v>
      </c>
      <c r="C135" s="429"/>
      <c r="D135" s="463"/>
      <c r="E135" s="427"/>
      <c r="F135" s="589"/>
    </row>
    <row r="136" spans="1:6" ht="12" customHeight="1">
      <c r="A136" s="312" t="s">
        <v>89</v>
      </c>
      <c r="B136" s="480" t="s">
        <v>344</v>
      </c>
      <c r="C136" s="429"/>
      <c r="D136" s="465"/>
      <c r="E136" s="431"/>
      <c r="F136" s="589"/>
    </row>
    <row r="137" spans="1:6" ht="12" customHeight="1">
      <c r="A137" s="312" t="s">
        <v>245</v>
      </c>
      <c r="B137" s="480" t="s">
        <v>435</v>
      </c>
      <c r="C137" s="429"/>
      <c r="D137" s="440"/>
      <c r="E137" s="431"/>
      <c r="F137" s="589"/>
    </row>
    <row r="138" spans="1:6" ht="12" customHeight="1" thickBot="1">
      <c r="A138" s="322" t="s">
        <v>246</v>
      </c>
      <c r="B138" s="481" t="s">
        <v>336</v>
      </c>
      <c r="C138" s="429"/>
      <c r="D138" s="435"/>
      <c r="E138" s="436"/>
      <c r="F138" s="589"/>
    </row>
    <row r="139" spans="1:6" ht="12" customHeight="1" thickBot="1">
      <c r="A139" s="34" t="s">
        <v>19</v>
      </c>
      <c r="B139" s="479" t="s">
        <v>337</v>
      </c>
      <c r="C139" s="482">
        <f>+C140+C141+C142+C143</f>
        <v>0</v>
      </c>
      <c r="D139" s="438"/>
      <c r="E139" s="450"/>
      <c r="F139" s="589"/>
    </row>
    <row r="140" spans="1:6" ht="12" customHeight="1">
      <c r="A140" s="312" t="s">
        <v>141</v>
      </c>
      <c r="B140" s="480" t="s">
        <v>338</v>
      </c>
      <c r="C140" s="429"/>
      <c r="D140" s="426"/>
      <c r="E140" s="427"/>
      <c r="F140" s="589"/>
    </row>
    <row r="141" spans="1:5" ht="12" customHeight="1">
      <c r="A141" s="312" t="s">
        <v>142</v>
      </c>
      <c r="B141" s="480" t="s">
        <v>339</v>
      </c>
      <c r="C141" s="429"/>
      <c r="D141" s="440"/>
      <c r="E141" s="431"/>
    </row>
    <row r="142" spans="1:5" ht="12" customHeight="1">
      <c r="A142" s="312" t="s">
        <v>167</v>
      </c>
      <c r="B142" s="480" t="s">
        <v>340</v>
      </c>
      <c r="C142" s="429"/>
      <c r="D142" s="440"/>
      <c r="E142" s="431"/>
    </row>
    <row r="143" spans="1:9" ht="15" customHeight="1" thickBot="1">
      <c r="A143" s="312" t="s">
        <v>248</v>
      </c>
      <c r="B143" s="480" t="s">
        <v>341</v>
      </c>
      <c r="C143" s="429"/>
      <c r="D143" s="472"/>
      <c r="E143" s="436"/>
      <c r="F143" s="307"/>
      <c r="G143" s="308"/>
      <c r="H143" s="308"/>
      <c r="I143" s="308"/>
    </row>
    <row r="144" spans="1:5" s="293" customFormat="1" ht="12.75" customHeight="1" thickBot="1">
      <c r="A144" s="34" t="s">
        <v>20</v>
      </c>
      <c r="B144" s="479" t="s">
        <v>342</v>
      </c>
      <c r="C144" s="483">
        <f>+C125+C129+C134+C139</f>
        <v>0</v>
      </c>
      <c r="D144" s="474"/>
      <c r="E144" s="439"/>
    </row>
    <row r="145" spans="1:5" ht="14.25" customHeight="1" thickBot="1">
      <c r="A145" s="144" t="s">
        <v>21</v>
      </c>
      <c r="B145" s="437" t="s">
        <v>343</v>
      </c>
      <c r="C145" s="483">
        <f>+C124+C144</f>
        <v>249995</v>
      </c>
      <c r="D145" s="474"/>
      <c r="E145" s="439">
        <v>309150</v>
      </c>
    </row>
    <row r="146" spans="1:5" ht="15.75">
      <c r="A146" s="588"/>
      <c r="B146" s="584"/>
      <c r="C146" s="587"/>
      <c r="D146" s="586"/>
      <c r="E146" s="585"/>
    </row>
    <row r="147" spans="1:3" ht="15" customHeight="1">
      <c r="A147" s="613"/>
      <c r="B147" s="613"/>
      <c r="C147" s="484"/>
    </row>
    <row r="148" spans="1:4" ht="16.5" customHeight="1">
      <c r="A148" s="612" t="s">
        <v>515</v>
      </c>
      <c r="B148" s="612"/>
      <c r="C148" s="487"/>
      <c r="D148" s="309"/>
    </row>
    <row r="149" spans="1:3" ht="21" customHeight="1">
      <c r="A149" s="485"/>
      <c r="B149" s="486"/>
      <c r="C149" s="487"/>
    </row>
  </sheetData>
  <sheetProtection/>
  <mergeCells count="4">
    <mergeCell ref="A148:B148"/>
    <mergeCell ref="A147:B147"/>
    <mergeCell ref="B1:E1"/>
    <mergeCell ref="B90:E90"/>
  </mergeCells>
  <printOptions horizontalCentered="1"/>
  <pageMargins left="0.7874015748031497" right="0.7874015748031497" top="1.4566929133858268" bottom="0.8661417322834646" header="0.7874015748031497" footer="0.5905511811023623"/>
  <pageSetup firstPageNumber="5" useFirstPageNumber="1" fitToHeight="2" horizontalDpi="600" verticalDpi="600" orientation="portrait" paperSize="9" scale="71" r:id="rId1"/>
  <headerFooter alignWithMargins="0">
    <oddFooter>&amp;R&amp;P</oddFoot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34">
      <selection activeCell="C1" sqref="C1"/>
    </sheetView>
  </sheetViews>
  <sheetFormatPr defaultColWidth="9.00390625" defaultRowHeight="12.75"/>
  <cols>
    <col min="1" max="1" width="13.875" style="153" customWidth="1"/>
    <col min="2" max="2" width="79.125" style="154" customWidth="1"/>
    <col min="3" max="3" width="25.00390625" style="154" customWidth="1"/>
    <col min="4" max="16384" width="9.375" style="154" customWidth="1"/>
  </cols>
  <sheetData>
    <row r="1" spans="1:3" s="133" customFormat="1" ht="21" customHeight="1" thickBot="1">
      <c r="A1" s="132"/>
      <c r="B1" s="134"/>
      <c r="C1" s="336" t="s">
        <v>492</v>
      </c>
    </row>
    <row r="2" spans="1:3" s="337" customFormat="1" ht="25.5" customHeight="1">
      <c r="A2" s="284" t="s">
        <v>158</v>
      </c>
      <c r="B2" s="233" t="s">
        <v>162</v>
      </c>
      <c r="C2" s="248" t="s">
        <v>46</v>
      </c>
    </row>
    <row r="3" spans="1:3" s="337" customFormat="1" ht="24.75" thickBot="1">
      <c r="A3" s="329" t="s">
        <v>157</v>
      </c>
      <c r="B3" s="234" t="s">
        <v>449</v>
      </c>
      <c r="C3" s="249" t="s">
        <v>450</v>
      </c>
    </row>
    <row r="4" spans="1:3" s="338" customFormat="1" ht="15.75" customHeight="1" thickBot="1">
      <c r="A4" s="136"/>
      <c r="B4" s="136"/>
      <c r="C4" s="137" t="s">
        <v>47</v>
      </c>
    </row>
    <row r="5" spans="1:3" ht="13.5" thickBot="1">
      <c r="A5" s="285" t="s">
        <v>159</v>
      </c>
      <c r="B5" s="138" t="s">
        <v>48</v>
      </c>
      <c r="C5" s="139" t="s">
        <v>49</v>
      </c>
    </row>
    <row r="6" spans="1:3" s="339" customFormat="1" ht="12.75" customHeight="1" thickBot="1">
      <c r="A6" s="122">
        <v>1</v>
      </c>
      <c r="B6" s="123">
        <v>2</v>
      </c>
      <c r="C6" s="124">
        <v>3</v>
      </c>
    </row>
    <row r="7" spans="1:3" s="339" customFormat="1" ht="15.75" customHeight="1" thickBot="1">
      <c r="A7" s="140"/>
      <c r="B7" s="141" t="s">
        <v>50</v>
      </c>
      <c r="C7" s="142"/>
    </row>
    <row r="8" spans="1:3" s="250" customFormat="1" ht="12" customHeight="1" thickBot="1">
      <c r="A8" s="122" t="s">
        <v>12</v>
      </c>
      <c r="B8" s="143" t="s">
        <v>389</v>
      </c>
      <c r="C8" s="196">
        <f>SUM(C9:C18)</f>
        <v>0</v>
      </c>
    </row>
    <row r="9" spans="1:3" s="250" customFormat="1" ht="12" customHeight="1">
      <c r="A9" s="330" t="s">
        <v>90</v>
      </c>
      <c r="B9" s="10" t="s">
        <v>221</v>
      </c>
      <c r="C9" s="239"/>
    </row>
    <row r="10" spans="1:3" s="250" customFormat="1" ht="12" customHeight="1">
      <c r="A10" s="331" t="s">
        <v>91</v>
      </c>
      <c r="B10" s="8" t="s">
        <v>222</v>
      </c>
      <c r="C10" s="194"/>
    </row>
    <row r="11" spans="1:3" s="250" customFormat="1" ht="12" customHeight="1">
      <c r="A11" s="331" t="s">
        <v>92</v>
      </c>
      <c r="B11" s="8" t="s">
        <v>223</v>
      </c>
      <c r="C11" s="194"/>
    </row>
    <row r="12" spans="1:3" s="250" customFormat="1" ht="12" customHeight="1">
      <c r="A12" s="331" t="s">
        <v>93</v>
      </c>
      <c r="B12" s="8" t="s">
        <v>224</v>
      </c>
      <c r="C12" s="194"/>
    </row>
    <row r="13" spans="1:3" s="250" customFormat="1" ht="12" customHeight="1">
      <c r="A13" s="331" t="s">
        <v>119</v>
      </c>
      <c r="B13" s="8" t="s">
        <v>225</v>
      </c>
      <c r="C13" s="194"/>
    </row>
    <row r="14" spans="1:3" s="250" customFormat="1" ht="12" customHeight="1">
      <c r="A14" s="331" t="s">
        <v>94</v>
      </c>
      <c r="B14" s="8" t="s">
        <v>390</v>
      </c>
      <c r="C14" s="194"/>
    </row>
    <row r="15" spans="1:3" s="250" customFormat="1" ht="12" customHeight="1">
      <c r="A15" s="331" t="s">
        <v>95</v>
      </c>
      <c r="B15" s="7" t="s">
        <v>391</v>
      </c>
      <c r="C15" s="194"/>
    </row>
    <row r="16" spans="1:3" s="250" customFormat="1" ht="12" customHeight="1">
      <c r="A16" s="331" t="s">
        <v>105</v>
      </c>
      <c r="B16" s="8" t="s">
        <v>228</v>
      </c>
      <c r="C16" s="240"/>
    </row>
    <row r="17" spans="1:3" s="340" customFormat="1" ht="12" customHeight="1">
      <c r="A17" s="331" t="s">
        <v>106</v>
      </c>
      <c r="B17" s="8" t="s">
        <v>229</v>
      </c>
      <c r="C17" s="194"/>
    </row>
    <row r="18" spans="1:3" s="340" customFormat="1" ht="12" customHeight="1" thickBot="1">
      <c r="A18" s="331" t="s">
        <v>107</v>
      </c>
      <c r="B18" s="7" t="s">
        <v>230</v>
      </c>
      <c r="C18" s="195"/>
    </row>
    <row r="19" spans="1:3" s="250" customFormat="1" ht="12" customHeight="1" thickBot="1">
      <c r="A19" s="122" t="s">
        <v>13</v>
      </c>
      <c r="B19" s="143" t="s">
        <v>392</v>
      </c>
      <c r="C19" s="196">
        <f>SUM(C20:C22)</f>
        <v>0</v>
      </c>
    </row>
    <row r="20" spans="1:3" s="340" customFormat="1" ht="12" customHeight="1">
      <c r="A20" s="331" t="s">
        <v>96</v>
      </c>
      <c r="B20" s="9" t="s">
        <v>196</v>
      </c>
      <c r="C20" s="194"/>
    </row>
    <row r="21" spans="1:3" s="340" customFormat="1" ht="12" customHeight="1">
      <c r="A21" s="331" t="s">
        <v>97</v>
      </c>
      <c r="B21" s="8" t="s">
        <v>393</v>
      </c>
      <c r="C21" s="194"/>
    </row>
    <row r="22" spans="1:3" s="340" customFormat="1" ht="12" customHeight="1">
      <c r="A22" s="331" t="s">
        <v>98</v>
      </c>
      <c r="B22" s="8" t="s">
        <v>394</v>
      </c>
      <c r="C22" s="194"/>
    </row>
    <row r="23" spans="1:3" s="340" customFormat="1" ht="12" customHeight="1" thickBot="1">
      <c r="A23" s="331" t="s">
        <v>99</v>
      </c>
      <c r="B23" s="8" t="s">
        <v>2</v>
      </c>
      <c r="C23" s="194"/>
    </row>
    <row r="24" spans="1:3" s="340" customFormat="1" ht="12" customHeight="1" thickBot="1">
      <c r="A24" s="125" t="s">
        <v>14</v>
      </c>
      <c r="B24" s="105" t="s">
        <v>134</v>
      </c>
      <c r="C24" s="223"/>
    </row>
    <row r="25" spans="1:3" s="340" customFormat="1" ht="12" customHeight="1" thickBot="1">
      <c r="A25" s="125" t="s">
        <v>15</v>
      </c>
      <c r="B25" s="105" t="s">
        <v>395</v>
      </c>
      <c r="C25" s="196">
        <f>+C26+C27</f>
        <v>0</v>
      </c>
    </row>
    <row r="26" spans="1:3" s="340" customFormat="1" ht="12" customHeight="1">
      <c r="A26" s="332" t="s">
        <v>206</v>
      </c>
      <c r="B26" s="333" t="s">
        <v>393</v>
      </c>
      <c r="C26" s="66"/>
    </row>
    <row r="27" spans="1:3" s="340" customFormat="1" ht="12" customHeight="1">
      <c r="A27" s="332" t="s">
        <v>209</v>
      </c>
      <c r="B27" s="334" t="s">
        <v>396</v>
      </c>
      <c r="C27" s="197"/>
    </row>
    <row r="28" spans="1:3" s="340" customFormat="1" ht="12" customHeight="1" thickBot="1">
      <c r="A28" s="331" t="s">
        <v>210</v>
      </c>
      <c r="B28" s="335" t="s">
        <v>397</v>
      </c>
      <c r="C28" s="69"/>
    </row>
    <row r="29" spans="1:3" s="340" customFormat="1" ht="12" customHeight="1" thickBot="1">
      <c r="A29" s="125" t="s">
        <v>16</v>
      </c>
      <c r="B29" s="105" t="s">
        <v>398</v>
      </c>
      <c r="C29" s="196">
        <f>+C30+C31+C32</f>
        <v>0</v>
      </c>
    </row>
    <row r="30" spans="1:3" s="340" customFormat="1" ht="12" customHeight="1">
      <c r="A30" s="332" t="s">
        <v>83</v>
      </c>
      <c r="B30" s="333" t="s">
        <v>235</v>
      </c>
      <c r="C30" s="66"/>
    </row>
    <row r="31" spans="1:3" s="340" customFormat="1" ht="12" customHeight="1">
      <c r="A31" s="332" t="s">
        <v>84</v>
      </c>
      <c r="B31" s="334" t="s">
        <v>236</v>
      </c>
      <c r="C31" s="197"/>
    </row>
    <row r="32" spans="1:3" s="340" customFormat="1" ht="12" customHeight="1" thickBot="1">
      <c r="A32" s="331" t="s">
        <v>85</v>
      </c>
      <c r="B32" s="110" t="s">
        <v>237</v>
      </c>
      <c r="C32" s="69"/>
    </row>
    <row r="33" spans="1:3" s="250" customFormat="1" ht="12" customHeight="1" thickBot="1">
      <c r="A33" s="125" t="s">
        <v>17</v>
      </c>
      <c r="B33" s="105" t="s">
        <v>350</v>
      </c>
      <c r="C33" s="223"/>
    </row>
    <row r="34" spans="1:3" s="250" customFormat="1" ht="12" customHeight="1" thickBot="1">
      <c r="A34" s="125" t="s">
        <v>18</v>
      </c>
      <c r="B34" s="105" t="s">
        <v>399</v>
      </c>
      <c r="C34" s="241"/>
    </row>
    <row r="35" spans="1:3" s="250" customFormat="1" ht="12" customHeight="1" thickBot="1">
      <c r="A35" s="122" t="s">
        <v>19</v>
      </c>
      <c r="B35" s="105" t="s">
        <v>400</v>
      </c>
      <c r="C35" s="242">
        <f>+C8+C19+C24+C25+C29+C33+C34</f>
        <v>0</v>
      </c>
    </row>
    <row r="36" spans="1:3" s="250" customFormat="1" ht="12" customHeight="1" thickBot="1">
      <c r="A36" s="144" t="s">
        <v>20</v>
      </c>
      <c r="B36" s="105" t="s">
        <v>401</v>
      </c>
      <c r="C36" s="242">
        <f>+C37+C38+C39</f>
        <v>0</v>
      </c>
    </row>
    <row r="37" spans="1:3" s="250" customFormat="1" ht="12" customHeight="1">
      <c r="A37" s="332" t="s">
        <v>402</v>
      </c>
      <c r="B37" s="333" t="s">
        <v>175</v>
      </c>
      <c r="C37" s="66"/>
    </row>
    <row r="38" spans="1:3" s="250" customFormat="1" ht="12" customHeight="1">
      <c r="A38" s="332" t="s">
        <v>403</v>
      </c>
      <c r="B38" s="334" t="s">
        <v>3</v>
      </c>
      <c r="C38" s="197"/>
    </row>
    <row r="39" spans="1:3" s="340" customFormat="1" ht="12" customHeight="1" thickBot="1">
      <c r="A39" s="331" t="s">
        <v>404</v>
      </c>
      <c r="B39" s="110" t="s">
        <v>405</v>
      </c>
      <c r="C39" s="69"/>
    </row>
    <row r="40" spans="1:3" s="340" customFormat="1" ht="15" customHeight="1" thickBot="1">
      <c r="A40" s="144" t="s">
        <v>21</v>
      </c>
      <c r="B40" s="145" t="s">
        <v>406</v>
      </c>
      <c r="C40" s="245">
        <f>+C35+C36</f>
        <v>0</v>
      </c>
    </row>
    <row r="41" spans="1:3" s="340" customFormat="1" ht="15" customHeight="1">
      <c r="A41" s="146"/>
      <c r="B41" s="147"/>
      <c r="C41" s="243"/>
    </row>
    <row r="42" spans="1:3" ht="13.5" thickBot="1">
      <c r="A42" s="148"/>
      <c r="B42" s="149"/>
      <c r="C42" s="244"/>
    </row>
    <row r="43" spans="1:3" s="339" customFormat="1" ht="16.5" customHeight="1" thickBot="1">
      <c r="A43" s="150"/>
      <c r="B43" s="151" t="s">
        <v>51</v>
      </c>
      <c r="C43" s="245"/>
    </row>
    <row r="44" spans="1:3" s="341" customFormat="1" ht="12" customHeight="1" thickBot="1">
      <c r="A44" s="125" t="s">
        <v>12</v>
      </c>
      <c r="B44" s="105" t="s">
        <v>407</v>
      </c>
      <c r="C44" s="196">
        <f>SUM(C45:C49)</f>
        <v>5396</v>
      </c>
    </row>
    <row r="45" spans="1:3" ht="12" customHeight="1">
      <c r="A45" s="331" t="s">
        <v>90</v>
      </c>
      <c r="B45" s="9" t="s">
        <v>43</v>
      </c>
      <c r="C45" s="66">
        <v>3362</v>
      </c>
    </row>
    <row r="46" spans="1:3" ht="12" customHeight="1">
      <c r="A46" s="331" t="s">
        <v>91</v>
      </c>
      <c r="B46" s="8" t="s">
        <v>143</v>
      </c>
      <c r="C46" s="68">
        <v>934</v>
      </c>
    </row>
    <row r="47" spans="1:3" ht="12" customHeight="1">
      <c r="A47" s="331" t="s">
        <v>92</v>
      </c>
      <c r="B47" s="8" t="s">
        <v>118</v>
      </c>
      <c r="C47" s="68">
        <v>1100</v>
      </c>
    </row>
    <row r="48" spans="1:3" ht="12" customHeight="1">
      <c r="A48" s="331" t="s">
        <v>93</v>
      </c>
      <c r="B48" s="8" t="s">
        <v>144</v>
      </c>
      <c r="C48" s="68"/>
    </row>
    <row r="49" spans="1:3" ht="12" customHeight="1" thickBot="1">
      <c r="A49" s="331" t="s">
        <v>119</v>
      </c>
      <c r="B49" s="8" t="s">
        <v>145</v>
      </c>
      <c r="C49" s="68"/>
    </row>
    <row r="50" spans="1:3" ht="12" customHeight="1" thickBot="1">
      <c r="A50" s="125" t="s">
        <v>13</v>
      </c>
      <c r="B50" s="105" t="s">
        <v>408</v>
      </c>
      <c r="C50" s="196">
        <f>SUM(C51:C53)</f>
        <v>0</v>
      </c>
    </row>
    <row r="51" spans="1:3" s="341" customFormat="1" ht="12" customHeight="1">
      <c r="A51" s="331" t="s">
        <v>96</v>
      </c>
      <c r="B51" s="9" t="s">
        <v>165</v>
      </c>
      <c r="C51" s="66"/>
    </row>
    <row r="52" spans="1:3" ht="12" customHeight="1">
      <c r="A52" s="331" t="s">
        <v>97</v>
      </c>
      <c r="B52" s="8" t="s">
        <v>147</v>
      </c>
      <c r="C52" s="68"/>
    </row>
    <row r="53" spans="1:3" ht="12" customHeight="1">
      <c r="A53" s="331" t="s">
        <v>98</v>
      </c>
      <c r="B53" s="8" t="s">
        <v>52</v>
      </c>
      <c r="C53" s="68"/>
    </row>
    <row r="54" spans="1:3" ht="12" customHeight="1" thickBot="1">
      <c r="A54" s="331" t="s">
        <v>99</v>
      </c>
      <c r="B54" s="8" t="s">
        <v>4</v>
      </c>
      <c r="C54" s="68"/>
    </row>
    <row r="55" spans="1:3" ht="15" customHeight="1" thickBot="1">
      <c r="A55" s="125" t="s">
        <v>14</v>
      </c>
      <c r="B55" s="152" t="s">
        <v>409</v>
      </c>
      <c r="C55" s="246">
        <f>+C44+C50</f>
        <v>5396</v>
      </c>
    </row>
    <row r="56" ht="13.5" thickBot="1">
      <c r="C56" s="247"/>
    </row>
    <row r="57" spans="1:3" ht="15" customHeight="1" thickBot="1">
      <c r="A57" s="155" t="s">
        <v>160</v>
      </c>
      <c r="B57" s="156"/>
      <c r="C57" s="103">
        <v>2</v>
      </c>
    </row>
    <row r="58" spans="1:3" ht="14.25" customHeight="1" thickBot="1">
      <c r="A58" s="155" t="s">
        <v>161</v>
      </c>
      <c r="B58" s="156"/>
      <c r="C58" s="10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22" useFirstPageNumber="1" horizontalDpi="600" verticalDpi="600" orientation="portrait" paperSize="9" scale="75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0">
      <selection activeCell="C1" sqref="C1"/>
    </sheetView>
  </sheetViews>
  <sheetFormatPr defaultColWidth="9.00390625" defaultRowHeight="12.75"/>
  <cols>
    <col min="1" max="1" width="13.875" style="153" customWidth="1"/>
    <col min="2" max="2" width="79.125" style="154" customWidth="1"/>
    <col min="3" max="3" width="25.00390625" style="154" customWidth="1"/>
    <col min="4" max="16384" width="9.375" style="154" customWidth="1"/>
  </cols>
  <sheetData>
    <row r="1" spans="1:3" s="133" customFormat="1" ht="21" customHeight="1" thickBot="1">
      <c r="A1" s="132"/>
      <c r="B1" s="134"/>
      <c r="C1" s="336" t="s">
        <v>493</v>
      </c>
    </row>
    <row r="2" spans="1:3" s="337" customFormat="1" ht="25.5" customHeight="1">
      <c r="A2" s="284" t="s">
        <v>158</v>
      </c>
      <c r="B2" s="233" t="s">
        <v>162</v>
      </c>
      <c r="C2" s="248" t="s">
        <v>46</v>
      </c>
    </row>
    <row r="3" spans="1:3" s="337" customFormat="1" ht="24.75" thickBot="1">
      <c r="A3" s="329" t="s">
        <v>157</v>
      </c>
      <c r="B3" s="234" t="s">
        <v>451</v>
      </c>
      <c r="C3" s="249" t="s">
        <v>452</v>
      </c>
    </row>
    <row r="4" spans="1:3" s="338" customFormat="1" ht="15.75" customHeight="1" thickBot="1">
      <c r="A4" s="136"/>
      <c r="B4" s="136"/>
      <c r="C4" s="137" t="s">
        <v>47</v>
      </c>
    </row>
    <row r="5" spans="1:3" ht="13.5" thickBot="1">
      <c r="A5" s="285" t="s">
        <v>159</v>
      </c>
      <c r="B5" s="138" t="s">
        <v>48</v>
      </c>
      <c r="C5" s="139" t="s">
        <v>49</v>
      </c>
    </row>
    <row r="6" spans="1:3" s="339" customFormat="1" ht="12.75" customHeight="1" thickBot="1">
      <c r="A6" s="122">
        <v>1</v>
      </c>
      <c r="B6" s="123">
        <v>2</v>
      </c>
      <c r="C6" s="124">
        <v>3</v>
      </c>
    </row>
    <row r="7" spans="1:3" s="339" customFormat="1" ht="15.75" customHeight="1" thickBot="1">
      <c r="A7" s="140"/>
      <c r="B7" s="141" t="s">
        <v>50</v>
      </c>
      <c r="C7" s="142"/>
    </row>
    <row r="8" spans="1:3" s="250" customFormat="1" ht="12" customHeight="1" thickBot="1">
      <c r="A8" s="122" t="s">
        <v>12</v>
      </c>
      <c r="B8" s="143" t="s">
        <v>389</v>
      </c>
      <c r="C8" s="196">
        <f>SUM(C9:C18)</f>
        <v>5080</v>
      </c>
    </row>
    <row r="9" spans="1:3" s="250" customFormat="1" ht="12" customHeight="1">
      <c r="A9" s="330" t="s">
        <v>90</v>
      </c>
      <c r="B9" s="10" t="s">
        <v>221</v>
      </c>
      <c r="C9" s="239"/>
    </row>
    <row r="10" spans="1:3" s="250" customFormat="1" ht="12" customHeight="1">
      <c r="A10" s="331" t="s">
        <v>91</v>
      </c>
      <c r="B10" s="8" t="s">
        <v>222</v>
      </c>
      <c r="C10" s="194"/>
    </row>
    <row r="11" spans="1:3" s="250" customFormat="1" ht="12" customHeight="1">
      <c r="A11" s="331" t="s">
        <v>92</v>
      </c>
      <c r="B11" s="8" t="s">
        <v>223</v>
      </c>
      <c r="C11" s="194"/>
    </row>
    <row r="12" spans="1:3" s="250" customFormat="1" ht="12" customHeight="1">
      <c r="A12" s="331" t="s">
        <v>93</v>
      </c>
      <c r="B12" s="8" t="s">
        <v>224</v>
      </c>
      <c r="C12" s="194"/>
    </row>
    <row r="13" spans="1:3" s="250" customFormat="1" ht="12" customHeight="1">
      <c r="A13" s="331" t="s">
        <v>119</v>
      </c>
      <c r="B13" s="8" t="s">
        <v>225</v>
      </c>
      <c r="C13" s="194">
        <v>4000</v>
      </c>
    </row>
    <row r="14" spans="1:3" s="250" customFormat="1" ht="12" customHeight="1">
      <c r="A14" s="331" t="s">
        <v>94</v>
      </c>
      <c r="B14" s="8" t="s">
        <v>390</v>
      </c>
      <c r="C14" s="194">
        <v>1080</v>
      </c>
    </row>
    <row r="15" spans="1:3" s="250" customFormat="1" ht="12" customHeight="1">
      <c r="A15" s="331" t="s">
        <v>95</v>
      </c>
      <c r="B15" s="7" t="s">
        <v>391</v>
      </c>
      <c r="C15" s="194"/>
    </row>
    <row r="16" spans="1:3" s="250" customFormat="1" ht="12" customHeight="1">
      <c r="A16" s="331" t="s">
        <v>105</v>
      </c>
      <c r="B16" s="8" t="s">
        <v>228</v>
      </c>
      <c r="C16" s="240"/>
    </row>
    <row r="17" spans="1:3" s="340" customFormat="1" ht="12" customHeight="1">
      <c r="A17" s="331" t="s">
        <v>106</v>
      </c>
      <c r="B17" s="8" t="s">
        <v>229</v>
      </c>
      <c r="C17" s="194"/>
    </row>
    <row r="18" spans="1:3" s="340" customFormat="1" ht="12" customHeight="1" thickBot="1">
      <c r="A18" s="331" t="s">
        <v>107</v>
      </c>
      <c r="B18" s="7" t="s">
        <v>230</v>
      </c>
      <c r="C18" s="195"/>
    </row>
    <row r="19" spans="1:3" s="250" customFormat="1" ht="12" customHeight="1" thickBot="1">
      <c r="A19" s="122" t="s">
        <v>13</v>
      </c>
      <c r="B19" s="143" t="s">
        <v>392</v>
      </c>
      <c r="C19" s="196">
        <f>SUM(C20:C22)</f>
        <v>0</v>
      </c>
    </row>
    <row r="20" spans="1:3" s="340" customFormat="1" ht="12" customHeight="1">
      <c r="A20" s="331" t="s">
        <v>96</v>
      </c>
      <c r="B20" s="9" t="s">
        <v>196</v>
      </c>
      <c r="C20" s="194"/>
    </row>
    <row r="21" spans="1:3" s="340" customFormat="1" ht="12" customHeight="1">
      <c r="A21" s="331" t="s">
        <v>97</v>
      </c>
      <c r="B21" s="8" t="s">
        <v>393</v>
      </c>
      <c r="C21" s="194"/>
    </row>
    <row r="22" spans="1:3" s="340" customFormat="1" ht="12" customHeight="1">
      <c r="A22" s="331" t="s">
        <v>98</v>
      </c>
      <c r="B22" s="8" t="s">
        <v>394</v>
      </c>
      <c r="C22" s="194"/>
    </row>
    <row r="23" spans="1:3" s="340" customFormat="1" ht="12" customHeight="1" thickBot="1">
      <c r="A23" s="331" t="s">
        <v>99</v>
      </c>
      <c r="B23" s="8" t="s">
        <v>2</v>
      </c>
      <c r="C23" s="194"/>
    </row>
    <row r="24" spans="1:3" s="340" customFormat="1" ht="12" customHeight="1" thickBot="1">
      <c r="A24" s="125" t="s">
        <v>14</v>
      </c>
      <c r="B24" s="105" t="s">
        <v>134</v>
      </c>
      <c r="C24" s="223"/>
    </row>
    <row r="25" spans="1:3" s="340" customFormat="1" ht="12" customHeight="1" thickBot="1">
      <c r="A25" s="125" t="s">
        <v>15</v>
      </c>
      <c r="B25" s="105" t="s">
        <v>395</v>
      </c>
      <c r="C25" s="196">
        <f>+C26+C27</f>
        <v>0</v>
      </c>
    </row>
    <row r="26" spans="1:3" s="340" customFormat="1" ht="12" customHeight="1">
      <c r="A26" s="332" t="s">
        <v>206</v>
      </c>
      <c r="B26" s="333" t="s">
        <v>393</v>
      </c>
      <c r="C26" s="66"/>
    </row>
    <row r="27" spans="1:3" s="340" customFormat="1" ht="12" customHeight="1">
      <c r="A27" s="332" t="s">
        <v>209</v>
      </c>
      <c r="B27" s="334" t="s">
        <v>396</v>
      </c>
      <c r="C27" s="197"/>
    </row>
    <row r="28" spans="1:3" s="340" customFormat="1" ht="12" customHeight="1" thickBot="1">
      <c r="A28" s="331" t="s">
        <v>210</v>
      </c>
      <c r="B28" s="335" t="s">
        <v>397</v>
      </c>
      <c r="C28" s="69"/>
    </row>
    <row r="29" spans="1:3" s="340" customFormat="1" ht="12" customHeight="1" thickBot="1">
      <c r="A29" s="125" t="s">
        <v>16</v>
      </c>
      <c r="B29" s="105" t="s">
        <v>398</v>
      </c>
      <c r="C29" s="196">
        <f>+C30+C31+C32</f>
        <v>0</v>
      </c>
    </row>
    <row r="30" spans="1:3" s="340" customFormat="1" ht="12" customHeight="1">
      <c r="A30" s="332" t="s">
        <v>83</v>
      </c>
      <c r="B30" s="333" t="s">
        <v>235</v>
      </c>
      <c r="C30" s="66"/>
    </row>
    <row r="31" spans="1:3" s="340" customFormat="1" ht="12" customHeight="1">
      <c r="A31" s="332" t="s">
        <v>84</v>
      </c>
      <c r="B31" s="334" t="s">
        <v>236</v>
      </c>
      <c r="C31" s="197"/>
    </row>
    <row r="32" spans="1:3" s="340" customFormat="1" ht="12" customHeight="1" thickBot="1">
      <c r="A32" s="331" t="s">
        <v>85</v>
      </c>
      <c r="B32" s="110" t="s">
        <v>237</v>
      </c>
      <c r="C32" s="69"/>
    </row>
    <row r="33" spans="1:3" s="250" customFormat="1" ht="12" customHeight="1" thickBot="1">
      <c r="A33" s="125" t="s">
        <v>17</v>
      </c>
      <c r="B33" s="105" t="s">
        <v>350</v>
      </c>
      <c r="C33" s="223"/>
    </row>
    <row r="34" spans="1:3" s="250" customFormat="1" ht="12" customHeight="1" thickBot="1">
      <c r="A34" s="125" t="s">
        <v>18</v>
      </c>
      <c r="B34" s="105" t="s">
        <v>399</v>
      </c>
      <c r="C34" s="241"/>
    </row>
    <row r="35" spans="1:3" s="250" customFormat="1" ht="12" customHeight="1" thickBot="1">
      <c r="A35" s="122" t="s">
        <v>19</v>
      </c>
      <c r="B35" s="105" t="s">
        <v>400</v>
      </c>
      <c r="C35" s="242">
        <f>+C8+C19+C24+C25+C29+C33+C34</f>
        <v>5080</v>
      </c>
    </row>
    <row r="36" spans="1:3" s="250" customFormat="1" ht="12" customHeight="1" thickBot="1">
      <c r="A36" s="144" t="s">
        <v>20</v>
      </c>
      <c r="B36" s="105" t="s">
        <v>401</v>
      </c>
      <c r="C36" s="242">
        <f>+C37+C38+C39</f>
        <v>0</v>
      </c>
    </row>
    <row r="37" spans="1:3" s="250" customFormat="1" ht="12" customHeight="1">
      <c r="A37" s="332" t="s">
        <v>402</v>
      </c>
      <c r="B37" s="333" t="s">
        <v>175</v>
      </c>
      <c r="C37" s="66"/>
    </row>
    <row r="38" spans="1:3" s="250" customFormat="1" ht="12" customHeight="1">
      <c r="A38" s="332" t="s">
        <v>403</v>
      </c>
      <c r="B38" s="334" t="s">
        <v>3</v>
      </c>
      <c r="C38" s="197"/>
    </row>
    <row r="39" spans="1:3" s="340" customFormat="1" ht="12" customHeight="1" thickBot="1">
      <c r="A39" s="331" t="s">
        <v>404</v>
      </c>
      <c r="B39" s="110" t="s">
        <v>405</v>
      </c>
      <c r="C39" s="69"/>
    </row>
    <row r="40" spans="1:3" s="340" customFormat="1" ht="15" customHeight="1" thickBot="1">
      <c r="A40" s="144" t="s">
        <v>21</v>
      </c>
      <c r="B40" s="145" t="s">
        <v>406</v>
      </c>
      <c r="C40" s="245">
        <f>+C35+C36</f>
        <v>5080</v>
      </c>
    </row>
    <row r="41" spans="1:3" s="340" customFormat="1" ht="15" customHeight="1">
      <c r="A41" s="146"/>
      <c r="B41" s="147"/>
      <c r="C41" s="243"/>
    </row>
    <row r="42" spans="1:3" ht="13.5" thickBot="1">
      <c r="A42" s="148"/>
      <c r="B42" s="149"/>
      <c r="C42" s="244"/>
    </row>
    <row r="43" spans="1:3" s="339" customFormat="1" ht="16.5" customHeight="1" thickBot="1">
      <c r="A43" s="150"/>
      <c r="B43" s="151" t="s">
        <v>51</v>
      </c>
      <c r="C43" s="245"/>
    </row>
    <row r="44" spans="1:3" s="341" customFormat="1" ht="12" customHeight="1" thickBot="1">
      <c r="A44" s="125" t="s">
        <v>12</v>
      </c>
      <c r="B44" s="105" t="s">
        <v>407</v>
      </c>
      <c r="C44" s="196">
        <f>SUM(C45:C49)</f>
        <v>8555</v>
      </c>
    </row>
    <row r="45" spans="1:3" ht="12" customHeight="1">
      <c r="A45" s="331" t="s">
        <v>90</v>
      </c>
      <c r="B45" s="9" t="s">
        <v>43</v>
      </c>
      <c r="C45" s="66"/>
    </row>
    <row r="46" spans="1:3" ht="12" customHeight="1">
      <c r="A46" s="331" t="s">
        <v>91</v>
      </c>
      <c r="B46" s="8" t="s">
        <v>143</v>
      </c>
      <c r="C46" s="68"/>
    </row>
    <row r="47" spans="1:3" ht="12" customHeight="1">
      <c r="A47" s="331" t="s">
        <v>92</v>
      </c>
      <c r="B47" s="8" t="s">
        <v>118</v>
      </c>
      <c r="C47" s="68">
        <v>8555</v>
      </c>
    </row>
    <row r="48" spans="1:3" ht="12" customHeight="1">
      <c r="A48" s="331" t="s">
        <v>93</v>
      </c>
      <c r="B48" s="8" t="s">
        <v>144</v>
      </c>
      <c r="C48" s="68"/>
    </row>
    <row r="49" spans="1:3" ht="12" customHeight="1" thickBot="1">
      <c r="A49" s="331" t="s">
        <v>119</v>
      </c>
      <c r="B49" s="8" t="s">
        <v>145</v>
      </c>
      <c r="C49" s="68"/>
    </row>
    <row r="50" spans="1:3" ht="12" customHeight="1" thickBot="1">
      <c r="A50" s="125" t="s">
        <v>13</v>
      </c>
      <c r="B50" s="105" t="s">
        <v>408</v>
      </c>
      <c r="C50" s="196">
        <f>SUM(C51:C53)</f>
        <v>0</v>
      </c>
    </row>
    <row r="51" spans="1:3" s="341" customFormat="1" ht="12" customHeight="1">
      <c r="A51" s="331" t="s">
        <v>96</v>
      </c>
      <c r="B51" s="9" t="s">
        <v>165</v>
      </c>
      <c r="C51" s="66"/>
    </row>
    <row r="52" spans="1:3" ht="12" customHeight="1">
      <c r="A52" s="331" t="s">
        <v>97</v>
      </c>
      <c r="B52" s="8" t="s">
        <v>147</v>
      </c>
      <c r="C52" s="68"/>
    </row>
    <row r="53" spans="1:3" ht="12" customHeight="1">
      <c r="A53" s="331" t="s">
        <v>98</v>
      </c>
      <c r="B53" s="8" t="s">
        <v>52</v>
      </c>
      <c r="C53" s="68"/>
    </row>
    <row r="54" spans="1:3" ht="12" customHeight="1" thickBot="1">
      <c r="A54" s="331" t="s">
        <v>99</v>
      </c>
      <c r="B54" s="8" t="s">
        <v>4</v>
      </c>
      <c r="C54" s="68"/>
    </row>
    <row r="55" spans="1:3" ht="15" customHeight="1" thickBot="1">
      <c r="A55" s="125" t="s">
        <v>14</v>
      </c>
      <c r="B55" s="152" t="s">
        <v>409</v>
      </c>
      <c r="C55" s="246">
        <f>+C44+C50</f>
        <v>8555</v>
      </c>
    </row>
    <row r="56" ht="13.5" thickBot="1">
      <c r="C56" s="247"/>
    </row>
    <row r="57" spans="1:3" ht="15" customHeight="1" thickBot="1">
      <c r="A57" s="155" t="s">
        <v>160</v>
      </c>
      <c r="B57" s="156"/>
      <c r="C57" s="103">
        <v>0</v>
      </c>
    </row>
    <row r="58" spans="1:3" ht="14.25" customHeight="1" thickBot="1">
      <c r="A58" s="155" t="s">
        <v>161</v>
      </c>
      <c r="B58" s="156"/>
      <c r="C58" s="10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23" useFirstPageNumber="1" horizontalDpi="600" verticalDpi="600" orientation="portrait" paperSize="9" scale="75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153" customWidth="1"/>
    <col min="2" max="2" width="79.125" style="154" customWidth="1"/>
    <col min="3" max="3" width="25.00390625" style="154" customWidth="1"/>
    <col min="4" max="16384" width="9.375" style="154" customWidth="1"/>
  </cols>
  <sheetData>
    <row r="1" spans="1:3" s="133" customFormat="1" ht="21" customHeight="1" thickBot="1">
      <c r="A1" s="132"/>
      <c r="B1" s="134"/>
      <c r="C1" s="336" t="s">
        <v>494</v>
      </c>
    </row>
    <row r="2" spans="1:3" s="337" customFormat="1" ht="25.5" customHeight="1">
      <c r="A2" s="284" t="s">
        <v>158</v>
      </c>
      <c r="B2" s="233" t="s">
        <v>162</v>
      </c>
      <c r="C2" s="248" t="s">
        <v>46</v>
      </c>
    </row>
    <row r="3" spans="1:3" s="337" customFormat="1" ht="24.75" thickBot="1">
      <c r="A3" s="329" t="s">
        <v>157</v>
      </c>
      <c r="B3" s="234" t="s">
        <v>453</v>
      </c>
      <c r="C3" s="249" t="s">
        <v>454</v>
      </c>
    </row>
    <row r="4" spans="1:3" s="338" customFormat="1" ht="15.75" customHeight="1" thickBot="1">
      <c r="A4" s="136"/>
      <c r="B4" s="136"/>
      <c r="C4" s="137" t="s">
        <v>47</v>
      </c>
    </row>
    <row r="5" spans="1:3" ht="13.5" thickBot="1">
      <c r="A5" s="285" t="s">
        <v>159</v>
      </c>
      <c r="B5" s="138" t="s">
        <v>48</v>
      </c>
      <c r="C5" s="139" t="s">
        <v>49</v>
      </c>
    </row>
    <row r="6" spans="1:3" s="339" customFormat="1" ht="12.75" customHeight="1" thickBot="1">
      <c r="A6" s="122">
        <v>1</v>
      </c>
      <c r="B6" s="123">
        <v>2</v>
      </c>
      <c r="C6" s="124">
        <v>3</v>
      </c>
    </row>
    <row r="7" spans="1:3" s="339" customFormat="1" ht="15.75" customHeight="1" thickBot="1">
      <c r="A7" s="140"/>
      <c r="B7" s="141" t="s">
        <v>50</v>
      </c>
      <c r="C7" s="142"/>
    </row>
    <row r="8" spans="1:3" s="250" customFormat="1" ht="12" customHeight="1" thickBot="1">
      <c r="A8" s="122" t="s">
        <v>12</v>
      </c>
      <c r="B8" s="143" t="s">
        <v>389</v>
      </c>
      <c r="C8" s="196">
        <f>SUM(C9:C18)</f>
        <v>0</v>
      </c>
    </row>
    <row r="9" spans="1:3" s="250" customFormat="1" ht="12" customHeight="1">
      <c r="A9" s="330" t="s">
        <v>90</v>
      </c>
      <c r="B9" s="10" t="s">
        <v>221</v>
      </c>
      <c r="C9" s="239"/>
    </row>
    <row r="10" spans="1:3" s="250" customFormat="1" ht="12" customHeight="1">
      <c r="A10" s="331" t="s">
        <v>91</v>
      </c>
      <c r="B10" s="8" t="s">
        <v>222</v>
      </c>
      <c r="C10" s="194"/>
    </row>
    <row r="11" spans="1:3" s="250" customFormat="1" ht="12" customHeight="1">
      <c r="A11" s="331" t="s">
        <v>92</v>
      </c>
      <c r="B11" s="8" t="s">
        <v>223</v>
      </c>
      <c r="C11" s="194"/>
    </row>
    <row r="12" spans="1:3" s="250" customFormat="1" ht="12" customHeight="1">
      <c r="A12" s="331" t="s">
        <v>93</v>
      </c>
      <c r="B12" s="8" t="s">
        <v>224</v>
      </c>
      <c r="C12" s="194"/>
    </row>
    <row r="13" spans="1:3" s="250" customFormat="1" ht="12" customHeight="1">
      <c r="A13" s="331" t="s">
        <v>119</v>
      </c>
      <c r="B13" s="8" t="s">
        <v>225</v>
      </c>
      <c r="C13" s="194"/>
    </row>
    <row r="14" spans="1:3" s="250" customFormat="1" ht="12" customHeight="1">
      <c r="A14" s="331" t="s">
        <v>94</v>
      </c>
      <c r="B14" s="8" t="s">
        <v>390</v>
      </c>
      <c r="C14" s="194"/>
    </row>
    <row r="15" spans="1:3" s="250" customFormat="1" ht="12" customHeight="1">
      <c r="A15" s="331" t="s">
        <v>95</v>
      </c>
      <c r="B15" s="7" t="s">
        <v>391</v>
      </c>
      <c r="C15" s="194"/>
    </row>
    <row r="16" spans="1:3" s="250" customFormat="1" ht="12" customHeight="1">
      <c r="A16" s="331" t="s">
        <v>105</v>
      </c>
      <c r="B16" s="8" t="s">
        <v>228</v>
      </c>
      <c r="C16" s="240"/>
    </row>
    <row r="17" spans="1:3" s="340" customFormat="1" ht="12" customHeight="1">
      <c r="A17" s="331" t="s">
        <v>106</v>
      </c>
      <c r="B17" s="8" t="s">
        <v>229</v>
      </c>
      <c r="C17" s="194"/>
    </row>
    <row r="18" spans="1:3" s="340" customFormat="1" ht="12" customHeight="1" thickBot="1">
      <c r="A18" s="331" t="s">
        <v>107</v>
      </c>
      <c r="B18" s="7" t="s">
        <v>230</v>
      </c>
      <c r="C18" s="195"/>
    </row>
    <row r="19" spans="1:3" s="250" customFormat="1" ht="12" customHeight="1" thickBot="1">
      <c r="A19" s="122" t="s">
        <v>13</v>
      </c>
      <c r="B19" s="143" t="s">
        <v>392</v>
      </c>
      <c r="C19" s="196">
        <f>SUM(C20:C22)</f>
        <v>0</v>
      </c>
    </row>
    <row r="20" spans="1:3" s="340" customFormat="1" ht="12" customHeight="1">
      <c r="A20" s="331" t="s">
        <v>96</v>
      </c>
      <c r="B20" s="9" t="s">
        <v>196</v>
      </c>
      <c r="C20" s="194"/>
    </row>
    <row r="21" spans="1:3" s="340" customFormat="1" ht="12" customHeight="1">
      <c r="A21" s="331" t="s">
        <v>97</v>
      </c>
      <c r="B21" s="8" t="s">
        <v>393</v>
      </c>
      <c r="C21" s="194"/>
    </row>
    <row r="22" spans="1:3" s="340" customFormat="1" ht="12" customHeight="1">
      <c r="A22" s="331" t="s">
        <v>98</v>
      </c>
      <c r="B22" s="8" t="s">
        <v>394</v>
      </c>
      <c r="C22" s="194"/>
    </row>
    <row r="23" spans="1:3" s="340" customFormat="1" ht="12" customHeight="1" thickBot="1">
      <c r="A23" s="331" t="s">
        <v>99</v>
      </c>
      <c r="B23" s="8" t="s">
        <v>2</v>
      </c>
      <c r="C23" s="194"/>
    </row>
    <row r="24" spans="1:3" s="340" customFormat="1" ht="12" customHeight="1" thickBot="1">
      <c r="A24" s="125" t="s">
        <v>14</v>
      </c>
      <c r="B24" s="105" t="s">
        <v>134</v>
      </c>
      <c r="C24" s="223"/>
    </row>
    <row r="25" spans="1:3" s="340" customFormat="1" ht="12" customHeight="1" thickBot="1">
      <c r="A25" s="125" t="s">
        <v>15</v>
      </c>
      <c r="B25" s="105" t="s">
        <v>395</v>
      </c>
      <c r="C25" s="196">
        <f>+C26+C27</f>
        <v>0</v>
      </c>
    </row>
    <row r="26" spans="1:3" s="340" customFormat="1" ht="12" customHeight="1">
      <c r="A26" s="332" t="s">
        <v>206</v>
      </c>
      <c r="B26" s="333" t="s">
        <v>393</v>
      </c>
      <c r="C26" s="66"/>
    </row>
    <row r="27" spans="1:3" s="340" customFormat="1" ht="12" customHeight="1">
      <c r="A27" s="332" t="s">
        <v>209</v>
      </c>
      <c r="B27" s="334" t="s">
        <v>396</v>
      </c>
      <c r="C27" s="197"/>
    </row>
    <row r="28" spans="1:3" s="340" customFormat="1" ht="12" customHeight="1" thickBot="1">
      <c r="A28" s="331" t="s">
        <v>210</v>
      </c>
      <c r="B28" s="335" t="s">
        <v>397</v>
      </c>
      <c r="C28" s="69"/>
    </row>
    <row r="29" spans="1:3" s="340" customFormat="1" ht="12" customHeight="1" thickBot="1">
      <c r="A29" s="125" t="s">
        <v>16</v>
      </c>
      <c r="B29" s="105" t="s">
        <v>398</v>
      </c>
      <c r="C29" s="196">
        <f>+C30+C31+C32</f>
        <v>0</v>
      </c>
    </row>
    <row r="30" spans="1:3" s="340" customFormat="1" ht="12" customHeight="1">
      <c r="A30" s="332" t="s">
        <v>83</v>
      </c>
      <c r="B30" s="333" t="s">
        <v>235</v>
      </c>
      <c r="C30" s="66"/>
    </row>
    <row r="31" spans="1:3" s="340" customFormat="1" ht="12" customHeight="1">
      <c r="A31" s="332" t="s">
        <v>84</v>
      </c>
      <c r="B31" s="334" t="s">
        <v>236</v>
      </c>
      <c r="C31" s="197"/>
    </row>
    <row r="32" spans="1:3" s="340" customFormat="1" ht="12" customHeight="1" thickBot="1">
      <c r="A32" s="331" t="s">
        <v>85</v>
      </c>
      <c r="B32" s="110" t="s">
        <v>237</v>
      </c>
      <c r="C32" s="69"/>
    </row>
    <row r="33" spans="1:3" s="250" customFormat="1" ht="12" customHeight="1" thickBot="1">
      <c r="A33" s="125" t="s">
        <v>17</v>
      </c>
      <c r="B33" s="105" t="s">
        <v>350</v>
      </c>
      <c r="C33" s="223"/>
    </row>
    <row r="34" spans="1:3" s="250" customFormat="1" ht="12" customHeight="1" thickBot="1">
      <c r="A34" s="125" t="s">
        <v>18</v>
      </c>
      <c r="B34" s="105" t="s">
        <v>399</v>
      </c>
      <c r="C34" s="241"/>
    </row>
    <row r="35" spans="1:3" s="250" customFormat="1" ht="12" customHeight="1" thickBot="1">
      <c r="A35" s="122" t="s">
        <v>19</v>
      </c>
      <c r="B35" s="105" t="s">
        <v>400</v>
      </c>
      <c r="C35" s="242">
        <f>+C8+C19+C24+C25+C29+C33+C34</f>
        <v>0</v>
      </c>
    </row>
    <row r="36" spans="1:3" s="250" customFormat="1" ht="12" customHeight="1" thickBot="1">
      <c r="A36" s="144" t="s">
        <v>20</v>
      </c>
      <c r="B36" s="105" t="s">
        <v>401</v>
      </c>
      <c r="C36" s="242">
        <f>+C37+C38+C39</f>
        <v>0</v>
      </c>
    </row>
    <row r="37" spans="1:3" s="250" customFormat="1" ht="12" customHeight="1">
      <c r="A37" s="332" t="s">
        <v>402</v>
      </c>
      <c r="B37" s="333" t="s">
        <v>175</v>
      </c>
      <c r="C37" s="66"/>
    </row>
    <row r="38" spans="1:3" s="250" customFormat="1" ht="12" customHeight="1">
      <c r="A38" s="332" t="s">
        <v>403</v>
      </c>
      <c r="B38" s="334" t="s">
        <v>3</v>
      </c>
      <c r="C38" s="197"/>
    </row>
    <row r="39" spans="1:3" s="340" customFormat="1" ht="12" customHeight="1" thickBot="1">
      <c r="A39" s="331" t="s">
        <v>404</v>
      </c>
      <c r="B39" s="110" t="s">
        <v>405</v>
      </c>
      <c r="C39" s="69"/>
    </row>
    <row r="40" spans="1:3" s="340" customFormat="1" ht="15" customHeight="1" thickBot="1">
      <c r="A40" s="144" t="s">
        <v>21</v>
      </c>
      <c r="B40" s="145" t="s">
        <v>406</v>
      </c>
      <c r="C40" s="245">
        <f>+C35+C36</f>
        <v>0</v>
      </c>
    </row>
    <row r="41" spans="1:3" s="340" customFormat="1" ht="15" customHeight="1">
      <c r="A41" s="146"/>
      <c r="B41" s="147"/>
      <c r="C41" s="243"/>
    </row>
    <row r="42" spans="1:3" ht="13.5" thickBot="1">
      <c r="A42" s="148"/>
      <c r="B42" s="149"/>
      <c r="C42" s="244"/>
    </row>
    <row r="43" spans="1:3" s="339" customFormat="1" ht="16.5" customHeight="1" thickBot="1">
      <c r="A43" s="150"/>
      <c r="B43" s="151" t="s">
        <v>51</v>
      </c>
      <c r="C43" s="245"/>
    </row>
    <row r="44" spans="1:3" s="341" customFormat="1" ht="12" customHeight="1" thickBot="1">
      <c r="A44" s="125" t="s">
        <v>12</v>
      </c>
      <c r="B44" s="105" t="s">
        <v>407</v>
      </c>
      <c r="C44" s="196">
        <f>SUM(C45:C49)</f>
        <v>3586</v>
      </c>
    </row>
    <row r="45" spans="1:3" ht="12" customHeight="1">
      <c r="A45" s="331" t="s">
        <v>90</v>
      </c>
      <c r="B45" s="9" t="s">
        <v>43</v>
      </c>
      <c r="C45" s="66"/>
    </row>
    <row r="46" spans="1:3" ht="12" customHeight="1">
      <c r="A46" s="331" t="s">
        <v>91</v>
      </c>
      <c r="B46" s="8" t="s">
        <v>143</v>
      </c>
      <c r="C46" s="68"/>
    </row>
    <row r="47" spans="1:3" ht="12" customHeight="1">
      <c r="A47" s="331" t="s">
        <v>92</v>
      </c>
      <c r="B47" s="8" t="s">
        <v>118</v>
      </c>
      <c r="C47" s="68">
        <v>2263</v>
      </c>
    </row>
    <row r="48" spans="1:3" ht="12" customHeight="1">
      <c r="A48" s="331" t="s">
        <v>93</v>
      </c>
      <c r="B48" s="8" t="s">
        <v>144</v>
      </c>
      <c r="C48" s="68"/>
    </row>
    <row r="49" spans="1:3" ht="12" customHeight="1" thickBot="1">
      <c r="A49" s="331" t="s">
        <v>119</v>
      </c>
      <c r="B49" s="8" t="s">
        <v>145</v>
      </c>
      <c r="C49" s="68">
        <v>1323</v>
      </c>
    </row>
    <row r="50" spans="1:3" ht="12" customHeight="1" thickBot="1">
      <c r="A50" s="125" t="s">
        <v>13</v>
      </c>
      <c r="B50" s="105" t="s">
        <v>408</v>
      </c>
      <c r="C50" s="196">
        <f>SUM(C51:C53)</f>
        <v>0</v>
      </c>
    </row>
    <row r="51" spans="1:3" s="341" customFormat="1" ht="12" customHeight="1">
      <c r="A51" s="331" t="s">
        <v>96</v>
      </c>
      <c r="B51" s="9" t="s">
        <v>165</v>
      </c>
      <c r="C51" s="66"/>
    </row>
    <row r="52" spans="1:3" ht="12" customHeight="1">
      <c r="A52" s="331" t="s">
        <v>97</v>
      </c>
      <c r="B52" s="8" t="s">
        <v>147</v>
      </c>
      <c r="C52" s="68"/>
    </row>
    <row r="53" spans="1:3" ht="12" customHeight="1">
      <c r="A53" s="331" t="s">
        <v>98</v>
      </c>
      <c r="B53" s="8" t="s">
        <v>52</v>
      </c>
      <c r="C53" s="68"/>
    </row>
    <row r="54" spans="1:3" ht="12" customHeight="1" thickBot="1">
      <c r="A54" s="331" t="s">
        <v>99</v>
      </c>
      <c r="B54" s="8" t="s">
        <v>4</v>
      </c>
      <c r="C54" s="68"/>
    </row>
    <row r="55" spans="1:3" ht="15" customHeight="1" thickBot="1">
      <c r="A55" s="125" t="s">
        <v>14</v>
      </c>
      <c r="B55" s="152" t="s">
        <v>409</v>
      </c>
      <c r="C55" s="246">
        <f>+C44+C50</f>
        <v>3586</v>
      </c>
    </row>
    <row r="56" ht="13.5" thickBot="1">
      <c r="C56" s="247"/>
    </row>
    <row r="57" spans="1:3" ht="15" customHeight="1" thickBot="1">
      <c r="A57" s="155" t="s">
        <v>160</v>
      </c>
      <c r="B57" s="156"/>
      <c r="C57" s="103">
        <v>0</v>
      </c>
    </row>
    <row r="58" spans="1:3" ht="14.25" customHeight="1" thickBot="1">
      <c r="A58" s="155" t="s">
        <v>161</v>
      </c>
      <c r="B58" s="156"/>
      <c r="C58" s="10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24" useFirstPageNumber="1" horizontalDpi="600" verticalDpi="600" orientation="portrait" paperSize="9" scale="75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153" customWidth="1"/>
    <col min="2" max="2" width="79.125" style="154" customWidth="1"/>
    <col min="3" max="3" width="25.00390625" style="154" customWidth="1"/>
    <col min="4" max="16384" width="9.375" style="154" customWidth="1"/>
  </cols>
  <sheetData>
    <row r="1" spans="1:3" s="133" customFormat="1" ht="21" customHeight="1" thickBot="1">
      <c r="A1" s="132"/>
      <c r="B1" s="134"/>
      <c r="C1" s="336" t="s">
        <v>495</v>
      </c>
    </row>
    <row r="2" spans="1:3" s="337" customFormat="1" ht="25.5" customHeight="1">
      <c r="A2" s="284" t="s">
        <v>158</v>
      </c>
      <c r="B2" s="233" t="s">
        <v>162</v>
      </c>
      <c r="C2" s="248" t="s">
        <v>46</v>
      </c>
    </row>
    <row r="3" spans="1:3" s="337" customFormat="1" ht="24.75" thickBot="1">
      <c r="A3" s="329" t="s">
        <v>157</v>
      </c>
      <c r="B3" s="234" t="s">
        <v>455</v>
      </c>
      <c r="C3" s="249" t="s">
        <v>456</v>
      </c>
    </row>
    <row r="4" spans="1:3" s="338" customFormat="1" ht="15.75" customHeight="1" thickBot="1">
      <c r="A4" s="136"/>
      <c r="B4" s="136"/>
      <c r="C4" s="137" t="s">
        <v>47</v>
      </c>
    </row>
    <row r="5" spans="1:3" ht="13.5" thickBot="1">
      <c r="A5" s="285" t="s">
        <v>159</v>
      </c>
      <c r="B5" s="138" t="s">
        <v>48</v>
      </c>
      <c r="C5" s="139" t="s">
        <v>49</v>
      </c>
    </row>
    <row r="6" spans="1:3" s="339" customFormat="1" ht="12.75" customHeight="1" thickBot="1">
      <c r="A6" s="122">
        <v>1</v>
      </c>
      <c r="B6" s="123">
        <v>2</v>
      </c>
      <c r="C6" s="124">
        <v>3</v>
      </c>
    </row>
    <row r="7" spans="1:3" s="339" customFormat="1" ht="15.75" customHeight="1" thickBot="1">
      <c r="A7" s="140"/>
      <c r="B7" s="141" t="s">
        <v>50</v>
      </c>
      <c r="C7" s="142"/>
    </row>
    <row r="8" spans="1:3" s="250" customFormat="1" ht="12" customHeight="1" thickBot="1">
      <c r="A8" s="122" t="s">
        <v>12</v>
      </c>
      <c r="B8" s="143" t="s">
        <v>389</v>
      </c>
      <c r="C8" s="196">
        <f>SUM(C9:C18)</f>
        <v>0</v>
      </c>
    </row>
    <row r="9" spans="1:3" s="250" customFormat="1" ht="12" customHeight="1">
      <c r="A9" s="330" t="s">
        <v>90</v>
      </c>
      <c r="B9" s="10" t="s">
        <v>221</v>
      </c>
      <c r="C9" s="239"/>
    </row>
    <row r="10" spans="1:3" s="250" customFormat="1" ht="12" customHeight="1">
      <c r="A10" s="331" t="s">
        <v>91</v>
      </c>
      <c r="B10" s="8" t="s">
        <v>222</v>
      </c>
      <c r="C10" s="194"/>
    </row>
    <row r="11" spans="1:3" s="250" customFormat="1" ht="12" customHeight="1">
      <c r="A11" s="331" t="s">
        <v>92</v>
      </c>
      <c r="B11" s="8" t="s">
        <v>223</v>
      </c>
      <c r="C11" s="194"/>
    </row>
    <row r="12" spans="1:3" s="250" customFormat="1" ht="12" customHeight="1">
      <c r="A12" s="331" t="s">
        <v>93</v>
      </c>
      <c r="B12" s="8" t="s">
        <v>224</v>
      </c>
      <c r="C12" s="194"/>
    </row>
    <row r="13" spans="1:3" s="250" customFormat="1" ht="12" customHeight="1">
      <c r="A13" s="331" t="s">
        <v>119</v>
      </c>
      <c r="B13" s="8" t="s">
        <v>225</v>
      </c>
      <c r="C13" s="194"/>
    </row>
    <row r="14" spans="1:3" s="250" customFormat="1" ht="12" customHeight="1">
      <c r="A14" s="331" t="s">
        <v>94</v>
      </c>
      <c r="B14" s="8" t="s">
        <v>390</v>
      </c>
      <c r="C14" s="194"/>
    </row>
    <row r="15" spans="1:3" s="250" customFormat="1" ht="12" customHeight="1">
      <c r="A15" s="331" t="s">
        <v>95</v>
      </c>
      <c r="B15" s="7" t="s">
        <v>391</v>
      </c>
      <c r="C15" s="194"/>
    </row>
    <row r="16" spans="1:3" s="250" customFormat="1" ht="12" customHeight="1">
      <c r="A16" s="331" t="s">
        <v>105</v>
      </c>
      <c r="B16" s="8" t="s">
        <v>228</v>
      </c>
      <c r="C16" s="240"/>
    </row>
    <row r="17" spans="1:3" s="340" customFormat="1" ht="12" customHeight="1">
      <c r="A17" s="331" t="s">
        <v>106</v>
      </c>
      <c r="B17" s="8" t="s">
        <v>229</v>
      </c>
      <c r="C17" s="194"/>
    </row>
    <row r="18" spans="1:3" s="340" customFormat="1" ht="12" customHeight="1" thickBot="1">
      <c r="A18" s="331" t="s">
        <v>107</v>
      </c>
      <c r="B18" s="7" t="s">
        <v>230</v>
      </c>
      <c r="C18" s="195"/>
    </row>
    <row r="19" spans="1:3" s="250" customFormat="1" ht="12" customHeight="1" thickBot="1">
      <c r="A19" s="122" t="s">
        <v>13</v>
      </c>
      <c r="B19" s="143" t="s">
        <v>392</v>
      </c>
      <c r="C19" s="196">
        <f>SUM(C20:C22)</f>
        <v>0</v>
      </c>
    </row>
    <row r="20" spans="1:3" s="340" customFormat="1" ht="12" customHeight="1">
      <c r="A20" s="331" t="s">
        <v>96</v>
      </c>
      <c r="B20" s="9" t="s">
        <v>196</v>
      </c>
      <c r="C20" s="194"/>
    </row>
    <row r="21" spans="1:3" s="340" customFormat="1" ht="12" customHeight="1">
      <c r="A21" s="331" t="s">
        <v>97</v>
      </c>
      <c r="B21" s="8" t="s">
        <v>393</v>
      </c>
      <c r="C21" s="194"/>
    </row>
    <row r="22" spans="1:3" s="340" customFormat="1" ht="12" customHeight="1">
      <c r="A22" s="331" t="s">
        <v>98</v>
      </c>
      <c r="B22" s="8" t="s">
        <v>394</v>
      </c>
      <c r="C22" s="194"/>
    </row>
    <row r="23" spans="1:3" s="340" customFormat="1" ht="12" customHeight="1" thickBot="1">
      <c r="A23" s="331" t="s">
        <v>99</v>
      </c>
      <c r="B23" s="8" t="s">
        <v>2</v>
      </c>
      <c r="C23" s="194"/>
    </row>
    <row r="24" spans="1:3" s="340" customFormat="1" ht="12" customHeight="1" thickBot="1">
      <c r="A24" s="125" t="s">
        <v>14</v>
      </c>
      <c r="B24" s="105" t="s">
        <v>134</v>
      </c>
      <c r="C24" s="223"/>
    </row>
    <row r="25" spans="1:3" s="340" customFormat="1" ht="12" customHeight="1" thickBot="1">
      <c r="A25" s="125" t="s">
        <v>15</v>
      </c>
      <c r="B25" s="105" t="s">
        <v>395</v>
      </c>
      <c r="C25" s="196">
        <f>+C26+C27</f>
        <v>0</v>
      </c>
    </row>
    <row r="26" spans="1:3" s="340" customFormat="1" ht="12" customHeight="1">
      <c r="A26" s="332" t="s">
        <v>206</v>
      </c>
      <c r="B26" s="333" t="s">
        <v>393</v>
      </c>
      <c r="C26" s="66"/>
    </row>
    <row r="27" spans="1:3" s="340" customFormat="1" ht="12" customHeight="1">
      <c r="A27" s="332" t="s">
        <v>209</v>
      </c>
      <c r="B27" s="334" t="s">
        <v>396</v>
      </c>
      <c r="C27" s="197"/>
    </row>
    <row r="28" spans="1:3" s="340" customFormat="1" ht="12" customHeight="1" thickBot="1">
      <c r="A28" s="331" t="s">
        <v>210</v>
      </c>
      <c r="B28" s="335" t="s">
        <v>397</v>
      </c>
      <c r="C28" s="69"/>
    </row>
    <row r="29" spans="1:3" s="340" customFormat="1" ht="12" customHeight="1" thickBot="1">
      <c r="A29" s="125" t="s">
        <v>16</v>
      </c>
      <c r="B29" s="105" t="s">
        <v>398</v>
      </c>
      <c r="C29" s="196">
        <f>+C30+C31+C32</f>
        <v>0</v>
      </c>
    </row>
    <row r="30" spans="1:3" s="340" customFormat="1" ht="12" customHeight="1">
      <c r="A30" s="332" t="s">
        <v>83</v>
      </c>
      <c r="B30" s="333" t="s">
        <v>235</v>
      </c>
      <c r="C30" s="66"/>
    </row>
    <row r="31" spans="1:3" s="340" customFormat="1" ht="12" customHeight="1">
      <c r="A31" s="332" t="s">
        <v>84</v>
      </c>
      <c r="B31" s="334" t="s">
        <v>236</v>
      </c>
      <c r="C31" s="197"/>
    </row>
    <row r="32" spans="1:3" s="340" customFormat="1" ht="12" customHeight="1" thickBot="1">
      <c r="A32" s="331" t="s">
        <v>85</v>
      </c>
      <c r="B32" s="110" t="s">
        <v>237</v>
      </c>
      <c r="C32" s="69"/>
    </row>
    <row r="33" spans="1:3" s="250" customFormat="1" ht="12" customHeight="1" thickBot="1">
      <c r="A33" s="125" t="s">
        <v>17</v>
      </c>
      <c r="B33" s="105" t="s">
        <v>350</v>
      </c>
      <c r="C33" s="223"/>
    </row>
    <row r="34" spans="1:3" s="250" customFormat="1" ht="12" customHeight="1" thickBot="1">
      <c r="A34" s="125" t="s">
        <v>18</v>
      </c>
      <c r="B34" s="105" t="s">
        <v>399</v>
      </c>
      <c r="C34" s="241"/>
    </row>
    <row r="35" spans="1:3" s="250" customFormat="1" ht="12" customHeight="1" thickBot="1">
      <c r="A35" s="122" t="s">
        <v>19</v>
      </c>
      <c r="B35" s="105" t="s">
        <v>400</v>
      </c>
      <c r="C35" s="242">
        <f>+C8+C19+C24+C25+C29+C33+C34</f>
        <v>0</v>
      </c>
    </row>
    <row r="36" spans="1:3" s="250" customFormat="1" ht="12" customHeight="1" thickBot="1">
      <c r="A36" s="144" t="s">
        <v>20</v>
      </c>
      <c r="B36" s="105" t="s">
        <v>401</v>
      </c>
      <c r="C36" s="242">
        <f>+C37+C38+C39</f>
        <v>0</v>
      </c>
    </row>
    <row r="37" spans="1:3" s="250" customFormat="1" ht="12" customHeight="1">
      <c r="A37" s="332" t="s">
        <v>402</v>
      </c>
      <c r="B37" s="333" t="s">
        <v>175</v>
      </c>
      <c r="C37" s="66"/>
    </row>
    <row r="38" spans="1:3" s="250" customFormat="1" ht="12" customHeight="1">
      <c r="A38" s="332" t="s">
        <v>403</v>
      </c>
      <c r="B38" s="334" t="s">
        <v>3</v>
      </c>
      <c r="C38" s="197"/>
    </row>
    <row r="39" spans="1:3" s="340" customFormat="1" ht="12" customHeight="1" thickBot="1">
      <c r="A39" s="331" t="s">
        <v>404</v>
      </c>
      <c r="B39" s="110" t="s">
        <v>405</v>
      </c>
      <c r="C39" s="69"/>
    </row>
    <row r="40" spans="1:3" s="340" customFormat="1" ht="15" customHeight="1" thickBot="1">
      <c r="A40" s="144" t="s">
        <v>21</v>
      </c>
      <c r="B40" s="145" t="s">
        <v>406</v>
      </c>
      <c r="C40" s="245">
        <f>+C35+C36</f>
        <v>0</v>
      </c>
    </row>
    <row r="41" spans="1:3" s="340" customFormat="1" ht="15" customHeight="1">
      <c r="A41" s="146"/>
      <c r="B41" s="147"/>
      <c r="C41" s="243"/>
    </row>
    <row r="42" spans="1:3" ht="13.5" thickBot="1">
      <c r="A42" s="148"/>
      <c r="B42" s="149"/>
      <c r="C42" s="244"/>
    </row>
    <row r="43" spans="1:3" s="339" customFormat="1" ht="16.5" customHeight="1" thickBot="1">
      <c r="A43" s="150"/>
      <c r="B43" s="151" t="s">
        <v>51</v>
      </c>
      <c r="C43" s="245"/>
    </row>
    <row r="44" spans="1:3" s="341" customFormat="1" ht="12" customHeight="1" thickBot="1">
      <c r="A44" s="125" t="s">
        <v>12</v>
      </c>
      <c r="B44" s="105" t="s">
        <v>407</v>
      </c>
      <c r="C44" s="196">
        <f>SUM(C45:C49)</f>
        <v>5144</v>
      </c>
    </row>
    <row r="45" spans="1:3" ht="12" customHeight="1">
      <c r="A45" s="331" t="s">
        <v>90</v>
      </c>
      <c r="B45" s="9" t="s">
        <v>43</v>
      </c>
      <c r="C45" s="66">
        <v>3476</v>
      </c>
    </row>
    <row r="46" spans="1:3" ht="12" customHeight="1">
      <c r="A46" s="331" t="s">
        <v>91</v>
      </c>
      <c r="B46" s="8" t="s">
        <v>143</v>
      </c>
      <c r="C46" s="68">
        <v>959</v>
      </c>
    </row>
    <row r="47" spans="1:3" ht="12" customHeight="1">
      <c r="A47" s="331" t="s">
        <v>92</v>
      </c>
      <c r="B47" s="8" t="s">
        <v>118</v>
      </c>
      <c r="C47" s="68">
        <v>709</v>
      </c>
    </row>
    <row r="48" spans="1:3" ht="12" customHeight="1">
      <c r="A48" s="331" t="s">
        <v>93</v>
      </c>
      <c r="B48" s="8" t="s">
        <v>144</v>
      </c>
      <c r="C48" s="68"/>
    </row>
    <row r="49" spans="1:3" ht="12" customHeight="1" thickBot="1">
      <c r="A49" s="331" t="s">
        <v>119</v>
      </c>
      <c r="B49" s="8" t="s">
        <v>145</v>
      </c>
      <c r="C49" s="68"/>
    </row>
    <row r="50" spans="1:3" ht="12" customHeight="1" thickBot="1">
      <c r="A50" s="125" t="s">
        <v>13</v>
      </c>
      <c r="B50" s="105" t="s">
        <v>408</v>
      </c>
      <c r="C50" s="196">
        <f>SUM(C51:C53)</f>
        <v>0</v>
      </c>
    </row>
    <row r="51" spans="1:3" s="341" customFormat="1" ht="12" customHeight="1">
      <c r="A51" s="331" t="s">
        <v>96</v>
      </c>
      <c r="B51" s="9" t="s">
        <v>165</v>
      </c>
      <c r="C51" s="66"/>
    </row>
    <row r="52" spans="1:3" ht="12" customHeight="1">
      <c r="A52" s="331" t="s">
        <v>97</v>
      </c>
      <c r="B52" s="8" t="s">
        <v>147</v>
      </c>
      <c r="C52" s="68"/>
    </row>
    <row r="53" spans="1:3" ht="12" customHeight="1">
      <c r="A53" s="331" t="s">
        <v>98</v>
      </c>
      <c r="B53" s="8" t="s">
        <v>52</v>
      </c>
      <c r="C53" s="68"/>
    </row>
    <row r="54" spans="1:3" ht="12" customHeight="1" thickBot="1">
      <c r="A54" s="331" t="s">
        <v>99</v>
      </c>
      <c r="B54" s="8" t="s">
        <v>4</v>
      </c>
      <c r="C54" s="68"/>
    </row>
    <row r="55" spans="1:3" ht="15" customHeight="1" thickBot="1">
      <c r="A55" s="125" t="s">
        <v>14</v>
      </c>
      <c r="B55" s="152" t="s">
        <v>409</v>
      </c>
      <c r="C55" s="246">
        <f>+C44+C50</f>
        <v>5144</v>
      </c>
    </row>
    <row r="56" ht="13.5" thickBot="1">
      <c r="C56" s="247"/>
    </row>
    <row r="57" spans="1:3" ht="15" customHeight="1" thickBot="1">
      <c r="A57" s="155" t="s">
        <v>160</v>
      </c>
      <c r="B57" s="156"/>
      <c r="C57" s="103">
        <v>2</v>
      </c>
    </row>
    <row r="58" spans="1:3" ht="14.25" customHeight="1" thickBot="1">
      <c r="A58" s="155" t="s">
        <v>161</v>
      </c>
      <c r="B58" s="156"/>
      <c r="C58" s="10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25" useFirstPageNumber="1" horizontalDpi="600" verticalDpi="600" orientation="portrait" paperSize="9" scale="75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153" customWidth="1"/>
    <col min="2" max="2" width="79.125" style="154" customWidth="1"/>
    <col min="3" max="3" width="25.00390625" style="154" customWidth="1"/>
    <col min="4" max="16384" width="9.375" style="154" customWidth="1"/>
  </cols>
  <sheetData>
    <row r="1" spans="1:3" s="133" customFormat="1" ht="21" customHeight="1" thickBot="1">
      <c r="A1" s="132"/>
      <c r="B1" s="134"/>
      <c r="C1" s="336" t="s">
        <v>496</v>
      </c>
    </row>
    <row r="2" spans="1:3" s="337" customFormat="1" ht="25.5" customHeight="1">
      <c r="A2" s="284" t="s">
        <v>158</v>
      </c>
      <c r="B2" s="233" t="s">
        <v>162</v>
      </c>
      <c r="C2" s="248" t="s">
        <v>46</v>
      </c>
    </row>
    <row r="3" spans="1:3" s="337" customFormat="1" ht="24.75" thickBot="1">
      <c r="A3" s="329" t="s">
        <v>157</v>
      </c>
      <c r="B3" s="234" t="s">
        <v>458</v>
      </c>
      <c r="C3" s="249" t="s">
        <v>457</v>
      </c>
    </row>
    <row r="4" spans="1:3" s="338" customFormat="1" ht="15.75" customHeight="1" thickBot="1">
      <c r="A4" s="136"/>
      <c r="B4" s="136"/>
      <c r="C4" s="137" t="s">
        <v>47</v>
      </c>
    </row>
    <row r="5" spans="1:3" ht="13.5" thickBot="1">
      <c r="A5" s="285" t="s">
        <v>159</v>
      </c>
      <c r="B5" s="138" t="s">
        <v>48</v>
      </c>
      <c r="C5" s="139" t="s">
        <v>49</v>
      </c>
    </row>
    <row r="6" spans="1:3" s="339" customFormat="1" ht="12.75" customHeight="1" thickBot="1">
      <c r="A6" s="122">
        <v>1</v>
      </c>
      <c r="B6" s="123">
        <v>2</v>
      </c>
      <c r="C6" s="124">
        <v>3</v>
      </c>
    </row>
    <row r="7" spans="1:3" s="339" customFormat="1" ht="15.75" customHeight="1" thickBot="1">
      <c r="A7" s="140"/>
      <c r="B7" s="141" t="s">
        <v>50</v>
      </c>
      <c r="C7" s="142"/>
    </row>
    <row r="8" spans="1:3" s="250" customFormat="1" ht="12" customHeight="1" thickBot="1">
      <c r="A8" s="122" t="s">
        <v>12</v>
      </c>
      <c r="B8" s="143" t="s">
        <v>389</v>
      </c>
      <c r="C8" s="196">
        <f>SUM(C9:C18)</f>
        <v>0</v>
      </c>
    </row>
    <row r="9" spans="1:3" s="250" customFormat="1" ht="12" customHeight="1">
      <c r="A9" s="330" t="s">
        <v>90</v>
      </c>
      <c r="B9" s="10" t="s">
        <v>221</v>
      </c>
      <c r="C9" s="239"/>
    </row>
    <row r="10" spans="1:3" s="250" customFormat="1" ht="12" customHeight="1">
      <c r="A10" s="331" t="s">
        <v>91</v>
      </c>
      <c r="B10" s="8" t="s">
        <v>222</v>
      </c>
      <c r="C10" s="194"/>
    </row>
    <row r="11" spans="1:3" s="250" customFormat="1" ht="12" customHeight="1">
      <c r="A11" s="331" t="s">
        <v>92</v>
      </c>
      <c r="B11" s="8" t="s">
        <v>223</v>
      </c>
      <c r="C11" s="194"/>
    </row>
    <row r="12" spans="1:3" s="250" customFormat="1" ht="12" customHeight="1">
      <c r="A12" s="331" t="s">
        <v>93</v>
      </c>
      <c r="B12" s="8" t="s">
        <v>224</v>
      </c>
      <c r="C12" s="194"/>
    </row>
    <row r="13" spans="1:3" s="250" customFormat="1" ht="12" customHeight="1">
      <c r="A13" s="331" t="s">
        <v>119</v>
      </c>
      <c r="B13" s="8" t="s">
        <v>225</v>
      </c>
      <c r="C13" s="194"/>
    </row>
    <row r="14" spans="1:3" s="250" customFormat="1" ht="12" customHeight="1">
      <c r="A14" s="331" t="s">
        <v>94</v>
      </c>
      <c r="B14" s="8" t="s">
        <v>390</v>
      </c>
      <c r="C14" s="194"/>
    </row>
    <row r="15" spans="1:3" s="250" customFormat="1" ht="12" customHeight="1">
      <c r="A15" s="331" t="s">
        <v>95</v>
      </c>
      <c r="B15" s="7" t="s">
        <v>391</v>
      </c>
      <c r="C15" s="194"/>
    </row>
    <row r="16" spans="1:3" s="250" customFormat="1" ht="12" customHeight="1">
      <c r="A16" s="331" t="s">
        <v>105</v>
      </c>
      <c r="B16" s="8" t="s">
        <v>228</v>
      </c>
      <c r="C16" s="240"/>
    </row>
    <row r="17" spans="1:3" s="340" customFormat="1" ht="12" customHeight="1">
      <c r="A17" s="331" t="s">
        <v>106</v>
      </c>
      <c r="B17" s="8" t="s">
        <v>229</v>
      </c>
      <c r="C17" s="194"/>
    </row>
    <row r="18" spans="1:3" s="340" customFormat="1" ht="12" customHeight="1" thickBot="1">
      <c r="A18" s="331" t="s">
        <v>107</v>
      </c>
      <c r="B18" s="7" t="s">
        <v>230</v>
      </c>
      <c r="C18" s="195"/>
    </row>
    <row r="19" spans="1:3" s="250" customFormat="1" ht="12" customHeight="1" thickBot="1">
      <c r="A19" s="122" t="s">
        <v>13</v>
      </c>
      <c r="B19" s="143" t="s">
        <v>392</v>
      </c>
      <c r="C19" s="196">
        <f>SUM(C20:C22)</f>
        <v>0</v>
      </c>
    </row>
    <row r="20" spans="1:3" s="340" customFormat="1" ht="12" customHeight="1">
      <c r="A20" s="331" t="s">
        <v>96</v>
      </c>
      <c r="B20" s="9" t="s">
        <v>196</v>
      </c>
      <c r="C20" s="194"/>
    </row>
    <row r="21" spans="1:3" s="340" customFormat="1" ht="12" customHeight="1">
      <c r="A21" s="331" t="s">
        <v>97</v>
      </c>
      <c r="B21" s="8" t="s">
        <v>393</v>
      </c>
      <c r="C21" s="194"/>
    </row>
    <row r="22" spans="1:3" s="340" customFormat="1" ht="12" customHeight="1">
      <c r="A22" s="331" t="s">
        <v>98</v>
      </c>
      <c r="B22" s="8" t="s">
        <v>394</v>
      </c>
      <c r="C22" s="194"/>
    </row>
    <row r="23" spans="1:3" s="340" customFormat="1" ht="12" customHeight="1" thickBot="1">
      <c r="A23" s="331" t="s">
        <v>99</v>
      </c>
      <c r="B23" s="8" t="s">
        <v>2</v>
      </c>
      <c r="C23" s="194"/>
    </row>
    <row r="24" spans="1:3" s="340" customFormat="1" ht="12" customHeight="1" thickBot="1">
      <c r="A24" s="125" t="s">
        <v>14</v>
      </c>
      <c r="B24" s="105" t="s">
        <v>134</v>
      </c>
      <c r="C24" s="223"/>
    </row>
    <row r="25" spans="1:3" s="340" customFormat="1" ht="12" customHeight="1" thickBot="1">
      <c r="A25" s="125" t="s">
        <v>15</v>
      </c>
      <c r="B25" s="105" t="s">
        <v>395</v>
      </c>
      <c r="C25" s="196">
        <f>+C26+C27</f>
        <v>0</v>
      </c>
    </row>
    <row r="26" spans="1:3" s="340" customFormat="1" ht="12" customHeight="1">
      <c r="A26" s="332" t="s">
        <v>206</v>
      </c>
      <c r="B26" s="333" t="s">
        <v>393</v>
      </c>
      <c r="C26" s="66"/>
    </row>
    <row r="27" spans="1:3" s="340" customFormat="1" ht="12" customHeight="1">
      <c r="A27" s="332" t="s">
        <v>209</v>
      </c>
      <c r="B27" s="334" t="s">
        <v>396</v>
      </c>
      <c r="C27" s="197"/>
    </row>
    <row r="28" spans="1:3" s="340" customFormat="1" ht="12" customHeight="1" thickBot="1">
      <c r="A28" s="331" t="s">
        <v>210</v>
      </c>
      <c r="B28" s="335" t="s">
        <v>397</v>
      </c>
      <c r="C28" s="69"/>
    </row>
    <row r="29" spans="1:3" s="340" customFormat="1" ht="12" customHeight="1" thickBot="1">
      <c r="A29" s="125" t="s">
        <v>16</v>
      </c>
      <c r="B29" s="105" t="s">
        <v>398</v>
      </c>
      <c r="C29" s="196">
        <f>+C30+C31+C32</f>
        <v>0</v>
      </c>
    </row>
    <row r="30" spans="1:3" s="340" customFormat="1" ht="12" customHeight="1">
      <c r="A30" s="332" t="s">
        <v>83</v>
      </c>
      <c r="B30" s="333" t="s">
        <v>235</v>
      </c>
      <c r="C30" s="66"/>
    </row>
    <row r="31" spans="1:3" s="340" customFormat="1" ht="12" customHeight="1">
      <c r="A31" s="332" t="s">
        <v>84</v>
      </c>
      <c r="B31" s="334" t="s">
        <v>236</v>
      </c>
      <c r="C31" s="197"/>
    </row>
    <row r="32" spans="1:3" s="340" customFormat="1" ht="12" customHeight="1" thickBot="1">
      <c r="A32" s="331" t="s">
        <v>85</v>
      </c>
      <c r="B32" s="110" t="s">
        <v>237</v>
      </c>
      <c r="C32" s="69"/>
    </row>
    <row r="33" spans="1:3" s="250" customFormat="1" ht="12" customHeight="1" thickBot="1">
      <c r="A33" s="125" t="s">
        <v>17</v>
      </c>
      <c r="B33" s="105" t="s">
        <v>350</v>
      </c>
      <c r="C33" s="223"/>
    </row>
    <row r="34" spans="1:3" s="250" customFormat="1" ht="12" customHeight="1" thickBot="1">
      <c r="A34" s="125" t="s">
        <v>18</v>
      </c>
      <c r="B34" s="105" t="s">
        <v>399</v>
      </c>
      <c r="C34" s="241"/>
    </row>
    <row r="35" spans="1:3" s="250" customFormat="1" ht="12" customHeight="1" thickBot="1">
      <c r="A35" s="122" t="s">
        <v>19</v>
      </c>
      <c r="B35" s="105" t="s">
        <v>400</v>
      </c>
      <c r="C35" s="242">
        <f>+C8+C19+C24+C25+C29+C33+C34</f>
        <v>0</v>
      </c>
    </row>
    <row r="36" spans="1:3" s="250" customFormat="1" ht="12" customHeight="1" thickBot="1">
      <c r="A36" s="144" t="s">
        <v>20</v>
      </c>
      <c r="B36" s="105" t="s">
        <v>401</v>
      </c>
      <c r="C36" s="242">
        <f>+C37+C38+C39</f>
        <v>0</v>
      </c>
    </row>
    <row r="37" spans="1:3" s="250" customFormat="1" ht="12" customHeight="1">
      <c r="A37" s="332" t="s">
        <v>402</v>
      </c>
      <c r="B37" s="333" t="s">
        <v>175</v>
      </c>
      <c r="C37" s="66"/>
    </row>
    <row r="38" spans="1:3" s="250" customFormat="1" ht="12" customHeight="1">
      <c r="A38" s="332" t="s">
        <v>403</v>
      </c>
      <c r="B38" s="334" t="s">
        <v>3</v>
      </c>
      <c r="C38" s="197"/>
    </row>
    <row r="39" spans="1:3" s="340" customFormat="1" ht="12" customHeight="1" thickBot="1">
      <c r="A39" s="331" t="s">
        <v>404</v>
      </c>
      <c r="B39" s="110" t="s">
        <v>405</v>
      </c>
      <c r="C39" s="69"/>
    </row>
    <row r="40" spans="1:3" s="340" customFormat="1" ht="15" customHeight="1" thickBot="1">
      <c r="A40" s="144" t="s">
        <v>21</v>
      </c>
      <c r="B40" s="145" t="s">
        <v>406</v>
      </c>
      <c r="C40" s="245">
        <f>+C35+C36</f>
        <v>0</v>
      </c>
    </row>
    <row r="41" spans="1:3" s="340" customFormat="1" ht="15" customHeight="1">
      <c r="A41" s="146"/>
      <c r="B41" s="147"/>
      <c r="C41" s="243"/>
    </row>
    <row r="42" spans="1:3" ht="13.5" thickBot="1">
      <c r="A42" s="148"/>
      <c r="B42" s="149"/>
      <c r="C42" s="244"/>
    </row>
    <row r="43" spans="1:3" s="339" customFormat="1" ht="16.5" customHeight="1" thickBot="1">
      <c r="A43" s="150"/>
      <c r="B43" s="151" t="s">
        <v>51</v>
      </c>
      <c r="C43" s="245"/>
    </row>
    <row r="44" spans="1:3" s="341" customFormat="1" ht="12" customHeight="1" thickBot="1">
      <c r="A44" s="125" t="s">
        <v>12</v>
      </c>
      <c r="B44" s="105" t="s">
        <v>407</v>
      </c>
      <c r="C44" s="196">
        <f>SUM(C45:C49)</f>
        <v>18341</v>
      </c>
    </row>
    <row r="45" spans="1:3" ht="12" customHeight="1">
      <c r="A45" s="331" t="s">
        <v>90</v>
      </c>
      <c r="B45" s="9" t="s">
        <v>43</v>
      </c>
      <c r="C45" s="66"/>
    </row>
    <row r="46" spans="1:3" ht="12" customHeight="1">
      <c r="A46" s="331" t="s">
        <v>91</v>
      </c>
      <c r="B46" s="8" t="s">
        <v>143</v>
      </c>
      <c r="C46" s="68"/>
    </row>
    <row r="47" spans="1:3" ht="12" customHeight="1">
      <c r="A47" s="331" t="s">
        <v>92</v>
      </c>
      <c r="B47" s="8" t="s">
        <v>118</v>
      </c>
      <c r="C47" s="68"/>
    </row>
    <row r="48" spans="1:3" ht="12" customHeight="1">
      <c r="A48" s="331" t="s">
        <v>93</v>
      </c>
      <c r="B48" s="8" t="s">
        <v>144</v>
      </c>
      <c r="C48" s="68">
        <v>18341</v>
      </c>
    </row>
    <row r="49" spans="1:3" ht="12" customHeight="1" thickBot="1">
      <c r="A49" s="331" t="s">
        <v>119</v>
      </c>
      <c r="B49" s="8" t="s">
        <v>145</v>
      </c>
      <c r="C49" s="68"/>
    </row>
    <row r="50" spans="1:3" ht="12" customHeight="1" thickBot="1">
      <c r="A50" s="125" t="s">
        <v>13</v>
      </c>
      <c r="B50" s="105" t="s">
        <v>408</v>
      </c>
      <c r="C50" s="196">
        <f>SUM(C51:C53)</f>
        <v>0</v>
      </c>
    </row>
    <row r="51" spans="1:3" s="341" customFormat="1" ht="12" customHeight="1">
      <c r="A51" s="331" t="s">
        <v>96</v>
      </c>
      <c r="B51" s="9" t="s">
        <v>165</v>
      </c>
      <c r="C51" s="66"/>
    </row>
    <row r="52" spans="1:3" ht="12" customHeight="1">
      <c r="A52" s="331" t="s">
        <v>97</v>
      </c>
      <c r="B52" s="8" t="s">
        <v>147</v>
      </c>
      <c r="C52" s="68"/>
    </row>
    <row r="53" spans="1:3" ht="12" customHeight="1">
      <c r="A53" s="331" t="s">
        <v>98</v>
      </c>
      <c r="B53" s="8" t="s">
        <v>52</v>
      </c>
      <c r="C53" s="68"/>
    </row>
    <row r="54" spans="1:3" ht="12" customHeight="1" thickBot="1">
      <c r="A54" s="331" t="s">
        <v>99</v>
      </c>
      <c r="B54" s="8" t="s">
        <v>4</v>
      </c>
      <c r="C54" s="68"/>
    </row>
    <row r="55" spans="1:3" ht="15" customHeight="1" thickBot="1">
      <c r="A55" s="125" t="s">
        <v>14</v>
      </c>
      <c r="B55" s="152" t="s">
        <v>409</v>
      </c>
      <c r="C55" s="246">
        <f>+C44+C50</f>
        <v>18341</v>
      </c>
    </row>
    <row r="56" ht="13.5" thickBot="1">
      <c r="C56" s="247"/>
    </row>
    <row r="57" spans="1:3" ht="15" customHeight="1" thickBot="1">
      <c r="A57" s="155" t="s">
        <v>160</v>
      </c>
      <c r="B57" s="156"/>
      <c r="C57" s="103">
        <v>0</v>
      </c>
    </row>
    <row r="58" spans="1:3" ht="14.25" customHeight="1" thickBot="1">
      <c r="A58" s="155" t="s">
        <v>161</v>
      </c>
      <c r="B58" s="156"/>
      <c r="C58" s="10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26" useFirstPageNumber="1" horizontalDpi="600" verticalDpi="600" orientation="portrait" paperSize="9" scale="75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153" customWidth="1"/>
    <col min="2" max="2" width="79.125" style="154" customWidth="1"/>
    <col min="3" max="3" width="25.00390625" style="154" customWidth="1"/>
    <col min="4" max="16384" width="9.375" style="154" customWidth="1"/>
  </cols>
  <sheetData>
    <row r="1" spans="1:3" s="133" customFormat="1" ht="21" customHeight="1" thickBot="1">
      <c r="A1" s="132"/>
      <c r="B1" s="134"/>
      <c r="C1" s="336" t="s">
        <v>497</v>
      </c>
    </row>
    <row r="2" spans="1:3" s="337" customFormat="1" ht="25.5" customHeight="1">
      <c r="A2" s="284" t="s">
        <v>158</v>
      </c>
      <c r="B2" s="233" t="s">
        <v>162</v>
      </c>
      <c r="C2" s="248" t="s">
        <v>46</v>
      </c>
    </row>
    <row r="3" spans="1:3" s="337" customFormat="1" ht="24.75" thickBot="1">
      <c r="A3" s="329" t="s">
        <v>157</v>
      </c>
      <c r="B3" s="234" t="s">
        <v>460</v>
      </c>
      <c r="C3" s="249" t="s">
        <v>459</v>
      </c>
    </row>
    <row r="4" spans="1:3" s="338" customFormat="1" ht="15.75" customHeight="1" thickBot="1">
      <c r="A4" s="136"/>
      <c r="B4" s="136"/>
      <c r="C4" s="137" t="s">
        <v>47</v>
      </c>
    </row>
    <row r="5" spans="1:3" ht="13.5" thickBot="1">
      <c r="A5" s="285" t="s">
        <v>159</v>
      </c>
      <c r="B5" s="138" t="s">
        <v>48</v>
      </c>
      <c r="C5" s="139" t="s">
        <v>49</v>
      </c>
    </row>
    <row r="6" spans="1:3" s="339" customFormat="1" ht="12.75" customHeight="1" thickBot="1">
      <c r="A6" s="122">
        <v>1</v>
      </c>
      <c r="B6" s="123">
        <v>2</v>
      </c>
      <c r="C6" s="124">
        <v>3</v>
      </c>
    </row>
    <row r="7" spans="1:3" s="339" customFormat="1" ht="15.75" customHeight="1" thickBot="1">
      <c r="A7" s="140"/>
      <c r="B7" s="141" t="s">
        <v>50</v>
      </c>
      <c r="C7" s="142"/>
    </row>
    <row r="8" spans="1:3" s="250" customFormat="1" ht="12" customHeight="1" thickBot="1">
      <c r="A8" s="122" t="s">
        <v>12</v>
      </c>
      <c r="B8" s="143" t="s">
        <v>389</v>
      </c>
      <c r="C8" s="196">
        <f>SUM(C9:C18)</f>
        <v>0</v>
      </c>
    </row>
    <row r="9" spans="1:3" s="250" customFormat="1" ht="12" customHeight="1">
      <c r="A9" s="330" t="s">
        <v>90</v>
      </c>
      <c r="B9" s="10" t="s">
        <v>221</v>
      </c>
      <c r="C9" s="239"/>
    </row>
    <row r="10" spans="1:3" s="250" customFormat="1" ht="12" customHeight="1">
      <c r="A10" s="331" t="s">
        <v>91</v>
      </c>
      <c r="B10" s="8" t="s">
        <v>222</v>
      </c>
      <c r="C10" s="194"/>
    </row>
    <row r="11" spans="1:3" s="250" customFormat="1" ht="12" customHeight="1">
      <c r="A11" s="331" t="s">
        <v>92</v>
      </c>
      <c r="B11" s="8" t="s">
        <v>223</v>
      </c>
      <c r="C11" s="194"/>
    </row>
    <row r="12" spans="1:3" s="250" customFormat="1" ht="12" customHeight="1">
      <c r="A12" s="331" t="s">
        <v>93</v>
      </c>
      <c r="B12" s="8" t="s">
        <v>224</v>
      </c>
      <c r="C12" s="194"/>
    </row>
    <row r="13" spans="1:3" s="250" customFormat="1" ht="12" customHeight="1">
      <c r="A13" s="331" t="s">
        <v>119</v>
      </c>
      <c r="B13" s="8" t="s">
        <v>225</v>
      </c>
      <c r="C13" s="194"/>
    </row>
    <row r="14" spans="1:3" s="250" customFormat="1" ht="12" customHeight="1">
      <c r="A14" s="331" t="s">
        <v>94</v>
      </c>
      <c r="B14" s="8" t="s">
        <v>390</v>
      </c>
      <c r="C14" s="194"/>
    </row>
    <row r="15" spans="1:3" s="250" customFormat="1" ht="12" customHeight="1">
      <c r="A15" s="331" t="s">
        <v>95</v>
      </c>
      <c r="B15" s="7" t="s">
        <v>391</v>
      </c>
      <c r="C15" s="194"/>
    </row>
    <row r="16" spans="1:3" s="250" customFormat="1" ht="12" customHeight="1">
      <c r="A16" s="331" t="s">
        <v>105</v>
      </c>
      <c r="B16" s="8" t="s">
        <v>228</v>
      </c>
      <c r="C16" s="240"/>
    </row>
    <row r="17" spans="1:3" s="340" customFormat="1" ht="12" customHeight="1">
      <c r="A17" s="331" t="s">
        <v>106</v>
      </c>
      <c r="B17" s="8" t="s">
        <v>229</v>
      </c>
      <c r="C17" s="194"/>
    </row>
    <row r="18" spans="1:3" s="340" customFormat="1" ht="12" customHeight="1" thickBot="1">
      <c r="A18" s="331" t="s">
        <v>107</v>
      </c>
      <c r="B18" s="7" t="s">
        <v>230</v>
      </c>
      <c r="C18" s="195"/>
    </row>
    <row r="19" spans="1:3" s="250" customFormat="1" ht="12" customHeight="1" thickBot="1">
      <c r="A19" s="122" t="s">
        <v>13</v>
      </c>
      <c r="B19" s="143" t="s">
        <v>392</v>
      </c>
      <c r="C19" s="196">
        <f>SUM(C20:C22)</f>
        <v>0</v>
      </c>
    </row>
    <row r="20" spans="1:3" s="340" customFormat="1" ht="12" customHeight="1">
      <c r="A20" s="331" t="s">
        <v>96</v>
      </c>
      <c r="B20" s="9" t="s">
        <v>196</v>
      </c>
      <c r="C20" s="194"/>
    </row>
    <row r="21" spans="1:3" s="340" customFormat="1" ht="12" customHeight="1">
      <c r="A21" s="331" t="s">
        <v>97</v>
      </c>
      <c r="B21" s="8" t="s">
        <v>393</v>
      </c>
      <c r="C21" s="194"/>
    </row>
    <row r="22" spans="1:3" s="340" customFormat="1" ht="12" customHeight="1">
      <c r="A22" s="331" t="s">
        <v>98</v>
      </c>
      <c r="B22" s="8" t="s">
        <v>394</v>
      </c>
      <c r="C22" s="194"/>
    </row>
    <row r="23" spans="1:3" s="340" customFormat="1" ht="12" customHeight="1" thickBot="1">
      <c r="A23" s="331" t="s">
        <v>99</v>
      </c>
      <c r="B23" s="8" t="s">
        <v>2</v>
      </c>
      <c r="C23" s="194"/>
    </row>
    <row r="24" spans="1:3" s="340" customFormat="1" ht="12" customHeight="1" thickBot="1">
      <c r="A24" s="125" t="s">
        <v>14</v>
      </c>
      <c r="B24" s="105" t="s">
        <v>134</v>
      </c>
      <c r="C24" s="223"/>
    </row>
    <row r="25" spans="1:3" s="340" customFormat="1" ht="12" customHeight="1" thickBot="1">
      <c r="A25" s="125" t="s">
        <v>15</v>
      </c>
      <c r="B25" s="105" t="s">
        <v>395</v>
      </c>
      <c r="C25" s="196">
        <f>+C26+C27</f>
        <v>0</v>
      </c>
    </row>
    <row r="26" spans="1:3" s="340" customFormat="1" ht="12" customHeight="1">
      <c r="A26" s="332" t="s">
        <v>206</v>
      </c>
      <c r="B26" s="333" t="s">
        <v>393</v>
      </c>
      <c r="C26" s="66"/>
    </row>
    <row r="27" spans="1:3" s="340" customFormat="1" ht="12" customHeight="1">
      <c r="A27" s="332" t="s">
        <v>209</v>
      </c>
      <c r="B27" s="334" t="s">
        <v>396</v>
      </c>
      <c r="C27" s="197"/>
    </row>
    <row r="28" spans="1:3" s="340" customFormat="1" ht="12" customHeight="1" thickBot="1">
      <c r="A28" s="331" t="s">
        <v>210</v>
      </c>
      <c r="B28" s="335" t="s">
        <v>397</v>
      </c>
      <c r="C28" s="69"/>
    </row>
    <row r="29" spans="1:3" s="340" customFormat="1" ht="12" customHeight="1" thickBot="1">
      <c r="A29" s="125" t="s">
        <v>16</v>
      </c>
      <c r="B29" s="105" t="s">
        <v>398</v>
      </c>
      <c r="C29" s="196">
        <f>+C30+C31+C32</f>
        <v>0</v>
      </c>
    </row>
    <row r="30" spans="1:3" s="340" customFormat="1" ht="12" customHeight="1">
      <c r="A30" s="332" t="s">
        <v>83</v>
      </c>
      <c r="B30" s="333" t="s">
        <v>235</v>
      </c>
      <c r="C30" s="66"/>
    </row>
    <row r="31" spans="1:3" s="340" customFormat="1" ht="12" customHeight="1">
      <c r="A31" s="332" t="s">
        <v>84</v>
      </c>
      <c r="B31" s="334" t="s">
        <v>236</v>
      </c>
      <c r="C31" s="197"/>
    </row>
    <row r="32" spans="1:3" s="340" customFormat="1" ht="12" customHeight="1" thickBot="1">
      <c r="A32" s="331" t="s">
        <v>85</v>
      </c>
      <c r="B32" s="110" t="s">
        <v>237</v>
      </c>
      <c r="C32" s="69"/>
    </row>
    <row r="33" spans="1:3" s="250" customFormat="1" ht="12" customHeight="1" thickBot="1">
      <c r="A33" s="125" t="s">
        <v>17</v>
      </c>
      <c r="B33" s="105" t="s">
        <v>350</v>
      </c>
      <c r="C33" s="223"/>
    </row>
    <row r="34" spans="1:3" s="250" customFormat="1" ht="12" customHeight="1" thickBot="1">
      <c r="A34" s="125" t="s">
        <v>18</v>
      </c>
      <c r="B34" s="105" t="s">
        <v>399</v>
      </c>
      <c r="C34" s="241"/>
    </row>
    <row r="35" spans="1:3" s="250" customFormat="1" ht="12" customHeight="1" thickBot="1">
      <c r="A35" s="122" t="s">
        <v>19</v>
      </c>
      <c r="B35" s="105" t="s">
        <v>400</v>
      </c>
      <c r="C35" s="242">
        <f>+C8+C19+C24+C25+C29+C33+C34</f>
        <v>0</v>
      </c>
    </row>
    <row r="36" spans="1:3" s="250" customFormat="1" ht="12" customHeight="1" thickBot="1">
      <c r="A36" s="144" t="s">
        <v>20</v>
      </c>
      <c r="B36" s="105" t="s">
        <v>401</v>
      </c>
      <c r="C36" s="242">
        <f>+C37+C38+C39</f>
        <v>0</v>
      </c>
    </row>
    <row r="37" spans="1:3" s="250" customFormat="1" ht="12" customHeight="1">
      <c r="A37" s="332" t="s">
        <v>402</v>
      </c>
      <c r="B37" s="333" t="s">
        <v>175</v>
      </c>
      <c r="C37" s="66"/>
    </row>
    <row r="38" spans="1:3" s="250" customFormat="1" ht="12" customHeight="1">
      <c r="A38" s="332" t="s">
        <v>403</v>
      </c>
      <c r="B38" s="334" t="s">
        <v>3</v>
      </c>
      <c r="C38" s="197"/>
    </row>
    <row r="39" spans="1:3" s="340" customFormat="1" ht="12" customHeight="1" thickBot="1">
      <c r="A39" s="331" t="s">
        <v>404</v>
      </c>
      <c r="B39" s="110" t="s">
        <v>405</v>
      </c>
      <c r="C39" s="69"/>
    </row>
    <row r="40" spans="1:3" s="340" customFormat="1" ht="15" customHeight="1" thickBot="1">
      <c r="A40" s="144" t="s">
        <v>21</v>
      </c>
      <c r="B40" s="145" t="s">
        <v>406</v>
      </c>
      <c r="C40" s="245">
        <f>+C35+C36</f>
        <v>0</v>
      </c>
    </row>
    <row r="41" spans="1:3" s="340" customFormat="1" ht="15" customHeight="1">
      <c r="A41" s="146"/>
      <c r="B41" s="147"/>
      <c r="C41" s="243"/>
    </row>
    <row r="42" spans="1:3" ht="13.5" thickBot="1">
      <c r="A42" s="148"/>
      <c r="B42" s="149"/>
      <c r="C42" s="244"/>
    </row>
    <row r="43" spans="1:3" s="339" customFormat="1" ht="16.5" customHeight="1" thickBot="1">
      <c r="A43" s="150"/>
      <c r="B43" s="151" t="s">
        <v>51</v>
      </c>
      <c r="C43" s="245"/>
    </row>
    <row r="44" spans="1:3" s="341" customFormat="1" ht="12" customHeight="1" thickBot="1">
      <c r="A44" s="125" t="s">
        <v>12</v>
      </c>
      <c r="B44" s="105" t="s">
        <v>407</v>
      </c>
      <c r="C44" s="196">
        <f>SUM(C45:C49)</f>
        <v>7000</v>
      </c>
    </row>
    <row r="45" spans="1:3" ht="12" customHeight="1">
      <c r="A45" s="331" t="s">
        <v>90</v>
      </c>
      <c r="B45" s="9" t="s">
        <v>43</v>
      </c>
      <c r="C45" s="66"/>
    </row>
    <row r="46" spans="1:3" ht="12" customHeight="1">
      <c r="A46" s="331" t="s">
        <v>91</v>
      </c>
      <c r="B46" s="8" t="s">
        <v>143</v>
      </c>
      <c r="C46" s="68"/>
    </row>
    <row r="47" spans="1:3" ht="12" customHeight="1">
      <c r="A47" s="331" t="s">
        <v>92</v>
      </c>
      <c r="B47" s="8" t="s">
        <v>118</v>
      </c>
      <c r="C47" s="68">
        <v>7000</v>
      </c>
    </row>
    <row r="48" spans="1:3" ht="12" customHeight="1">
      <c r="A48" s="331" t="s">
        <v>93</v>
      </c>
      <c r="B48" s="8" t="s">
        <v>144</v>
      </c>
      <c r="C48" s="68"/>
    </row>
    <row r="49" spans="1:3" ht="12" customHeight="1" thickBot="1">
      <c r="A49" s="331" t="s">
        <v>119</v>
      </c>
      <c r="B49" s="8" t="s">
        <v>145</v>
      </c>
      <c r="C49" s="68"/>
    </row>
    <row r="50" spans="1:3" ht="12" customHeight="1" thickBot="1">
      <c r="A50" s="125" t="s">
        <v>13</v>
      </c>
      <c r="B50" s="105" t="s">
        <v>408</v>
      </c>
      <c r="C50" s="196">
        <f>SUM(C51:C53)</f>
        <v>0</v>
      </c>
    </row>
    <row r="51" spans="1:3" s="341" customFormat="1" ht="12" customHeight="1">
      <c r="A51" s="331" t="s">
        <v>96</v>
      </c>
      <c r="B51" s="9" t="s">
        <v>165</v>
      </c>
      <c r="C51" s="66"/>
    </row>
    <row r="52" spans="1:3" ht="12" customHeight="1">
      <c r="A52" s="331" t="s">
        <v>97</v>
      </c>
      <c r="B52" s="8" t="s">
        <v>147</v>
      </c>
      <c r="C52" s="68"/>
    </row>
    <row r="53" spans="1:3" ht="12" customHeight="1">
      <c r="A53" s="331" t="s">
        <v>98</v>
      </c>
      <c r="B53" s="8" t="s">
        <v>52</v>
      </c>
      <c r="C53" s="68"/>
    </row>
    <row r="54" spans="1:3" ht="12" customHeight="1" thickBot="1">
      <c r="A54" s="331" t="s">
        <v>99</v>
      </c>
      <c r="B54" s="8" t="s">
        <v>4</v>
      </c>
      <c r="C54" s="68"/>
    </row>
    <row r="55" spans="1:3" ht="15" customHeight="1" thickBot="1">
      <c r="A55" s="125" t="s">
        <v>14</v>
      </c>
      <c r="B55" s="152" t="s">
        <v>409</v>
      </c>
      <c r="C55" s="246">
        <f>+C44+C50</f>
        <v>7000</v>
      </c>
    </row>
    <row r="56" ht="13.5" thickBot="1">
      <c r="C56" s="247"/>
    </row>
    <row r="57" spans="1:3" ht="15" customHeight="1" thickBot="1">
      <c r="A57" s="155" t="s">
        <v>160</v>
      </c>
      <c r="B57" s="156"/>
      <c r="C57" s="103">
        <v>0</v>
      </c>
    </row>
    <row r="58" spans="1:3" ht="14.25" customHeight="1" thickBot="1">
      <c r="A58" s="155" t="s">
        <v>161</v>
      </c>
      <c r="B58" s="156"/>
      <c r="C58" s="10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27" useFirstPageNumber="1" horizontalDpi="600" verticalDpi="600" orientation="portrait" paperSize="9" scale="75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153" customWidth="1"/>
    <col min="2" max="2" width="79.125" style="154" customWidth="1"/>
    <col min="3" max="3" width="25.00390625" style="154" customWidth="1"/>
    <col min="4" max="16384" width="9.375" style="154" customWidth="1"/>
  </cols>
  <sheetData>
    <row r="1" spans="1:3" s="133" customFormat="1" ht="21" customHeight="1" thickBot="1">
      <c r="A1" s="132"/>
      <c r="B1" s="134"/>
      <c r="C1" s="336" t="s">
        <v>498</v>
      </c>
    </row>
    <row r="2" spans="1:3" s="337" customFormat="1" ht="25.5" customHeight="1">
      <c r="A2" s="284" t="s">
        <v>158</v>
      </c>
      <c r="B2" s="233" t="s">
        <v>162</v>
      </c>
      <c r="C2" s="248" t="s">
        <v>46</v>
      </c>
    </row>
    <row r="3" spans="1:3" s="337" customFormat="1" ht="24.75" thickBot="1">
      <c r="A3" s="329" t="s">
        <v>157</v>
      </c>
      <c r="B3" s="234" t="s">
        <v>462</v>
      </c>
      <c r="C3" s="249" t="s">
        <v>461</v>
      </c>
    </row>
    <row r="4" spans="1:3" s="338" customFormat="1" ht="15.75" customHeight="1" thickBot="1">
      <c r="A4" s="136"/>
      <c r="B4" s="136"/>
      <c r="C4" s="137" t="s">
        <v>47</v>
      </c>
    </row>
    <row r="5" spans="1:3" ht="13.5" thickBot="1">
      <c r="A5" s="285" t="s">
        <v>159</v>
      </c>
      <c r="B5" s="138" t="s">
        <v>48</v>
      </c>
      <c r="C5" s="139" t="s">
        <v>49</v>
      </c>
    </row>
    <row r="6" spans="1:3" s="339" customFormat="1" ht="12.75" customHeight="1" thickBot="1">
      <c r="A6" s="122">
        <v>1</v>
      </c>
      <c r="B6" s="123">
        <v>2</v>
      </c>
      <c r="C6" s="124">
        <v>3</v>
      </c>
    </row>
    <row r="7" spans="1:3" s="339" customFormat="1" ht="15.75" customHeight="1" thickBot="1">
      <c r="A7" s="140"/>
      <c r="B7" s="141" t="s">
        <v>50</v>
      </c>
      <c r="C7" s="142"/>
    </row>
    <row r="8" spans="1:3" s="250" customFormat="1" ht="12" customHeight="1" thickBot="1">
      <c r="A8" s="122" t="s">
        <v>12</v>
      </c>
      <c r="B8" s="143" t="s">
        <v>389</v>
      </c>
      <c r="C8" s="196">
        <f>SUM(C9:C18)</f>
        <v>0</v>
      </c>
    </row>
    <row r="9" spans="1:3" s="250" customFormat="1" ht="12" customHeight="1">
      <c r="A9" s="330" t="s">
        <v>90</v>
      </c>
      <c r="B9" s="10" t="s">
        <v>221</v>
      </c>
      <c r="C9" s="239"/>
    </row>
    <row r="10" spans="1:3" s="250" customFormat="1" ht="12" customHeight="1">
      <c r="A10" s="331" t="s">
        <v>91</v>
      </c>
      <c r="B10" s="8" t="s">
        <v>222</v>
      </c>
      <c r="C10" s="194"/>
    </row>
    <row r="11" spans="1:3" s="250" customFormat="1" ht="12" customHeight="1">
      <c r="A11" s="331" t="s">
        <v>92</v>
      </c>
      <c r="B11" s="8" t="s">
        <v>223</v>
      </c>
      <c r="C11" s="194"/>
    </row>
    <row r="12" spans="1:3" s="250" customFormat="1" ht="12" customHeight="1">
      <c r="A12" s="331" t="s">
        <v>93</v>
      </c>
      <c r="B12" s="8" t="s">
        <v>224</v>
      </c>
      <c r="C12" s="194"/>
    </row>
    <row r="13" spans="1:3" s="250" customFormat="1" ht="12" customHeight="1">
      <c r="A13" s="331" t="s">
        <v>119</v>
      </c>
      <c r="B13" s="8" t="s">
        <v>225</v>
      </c>
      <c r="C13" s="194"/>
    </row>
    <row r="14" spans="1:3" s="250" customFormat="1" ht="12" customHeight="1">
      <c r="A14" s="331" t="s">
        <v>94</v>
      </c>
      <c r="B14" s="8" t="s">
        <v>390</v>
      </c>
      <c r="C14" s="194"/>
    </row>
    <row r="15" spans="1:3" s="250" customFormat="1" ht="12" customHeight="1">
      <c r="A15" s="331" t="s">
        <v>95</v>
      </c>
      <c r="B15" s="7" t="s">
        <v>391</v>
      </c>
      <c r="C15" s="194"/>
    </row>
    <row r="16" spans="1:3" s="250" customFormat="1" ht="12" customHeight="1">
      <c r="A16" s="331" t="s">
        <v>105</v>
      </c>
      <c r="B16" s="8" t="s">
        <v>228</v>
      </c>
      <c r="C16" s="240"/>
    </row>
    <row r="17" spans="1:3" s="340" customFormat="1" ht="12" customHeight="1">
      <c r="A17" s="331" t="s">
        <v>106</v>
      </c>
      <c r="B17" s="8" t="s">
        <v>229</v>
      </c>
      <c r="C17" s="194"/>
    </row>
    <row r="18" spans="1:3" s="340" customFormat="1" ht="12" customHeight="1" thickBot="1">
      <c r="A18" s="331" t="s">
        <v>107</v>
      </c>
      <c r="B18" s="7" t="s">
        <v>230</v>
      </c>
      <c r="C18" s="195"/>
    </row>
    <row r="19" spans="1:3" s="250" customFormat="1" ht="12" customHeight="1" thickBot="1">
      <c r="A19" s="122" t="s">
        <v>13</v>
      </c>
      <c r="B19" s="143" t="s">
        <v>392</v>
      </c>
      <c r="C19" s="196">
        <f>SUM(C20:C22)</f>
        <v>0</v>
      </c>
    </row>
    <row r="20" spans="1:3" s="340" customFormat="1" ht="12" customHeight="1">
      <c r="A20" s="331" t="s">
        <v>96</v>
      </c>
      <c r="B20" s="9" t="s">
        <v>196</v>
      </c>
      <c r="C20" s="194"/>
    </row>
    <row r="21" spans="1:3" s="340" customFormat="1" ht="12" customHeight="1">
      <c r="A21" s="331" t="s">
        <v>97</v>
      </c>
      <c r="B21" s="8" t="s">
        <v>393</v>
      </c>
      <c r="C21" s="194"/>
    </row>
    <row r="22" spans="1:3" s="340" customFormat="1" ht="12" customHeight="1">
      <c r="A22" s="331" t="s">
        <v>98</v>
      </c>
      <c r="B22" s="8" t="s">
        <v>394</v>
      </c>
      <c r="C22" s="194"/>
    </row>
    <row r="23" spans="1:3" s="340" customFormat="1" ht="12" customHeight="1" thickBot="1">
      <c r="A23" s="331" t="s">
        <v>99</v>
      </c>
      <c r="B23" s="8" t="s">
        <v>2</v>
      </c>
      <c r="C23" s="194"/>
    </row>
    <row r="24" spans="1:3" s="340" customFormat="1" ht="12" customHeight="1" thickBot="1">
      <c r="A24" s="125" t="s">
        <v>14</v>
      </c>
      <c r="B24" s="105" t="s">
        <v>134</v>
      </c>
      <c r="C24" s="223"/>
    </row>
    <row r="25" spans="1:3" s="340" customFormat="1" ht="12" customHeight="1" thickBot="1">
      <c r="A25" s="125" t="s">
        <v>15</v>
      </c>
      <c r="B25" s="105" t="s">
        <v>395</v>
      </c>
      <c r="C25" s="196">
        <f>+C26+C27</f>
        <v>0</v>
      </c>
    </row>
    <row r="26" spans="1:3" s="340" customFormat="1" ht="12" customHeight="1">
      <c r="A26" s="332" t="s">
        <v>206</v>
      </c>
      <c r="B26" s="333" t="s">
        <v>393</v>
      </c>
      <c r="C26" s="66"/>
    </row>
    <row r="27" spans="1:3" s="340" customFormat="1" ht="12" customHeight="1">
      <c r="A27" s="332" t="s">
        <v>209</v>
      </c>
      <c r="B27" s="334" t="s">
        <v>396</v>
      </c>
      <c r="C27" s="197"/>
    </row>
    <row r="28" spans="1:3" s="340" customFormat="1" ht="12" customHeight="1" thickBot="1">
      <c r="A28" s="331" t="s">
        <v>210</v>
      </c>
      <c r="B28" s="335" t="s">
        <v>397</v>
      </c>
      <c r="C28" s="69"/>
    </row>
    <row r="29" spans="1:3" s="340" customFormat="1" ht="12" customHeight="1" thickBot="1">
      <c r="A29" s="125" t="s">
        <v>16</v>
      </c>
      <c r="B29" s="105" t="s">
        <v>398</v>
      </c>
      <c r="C29" s="196">
        <f>+C30+C31+C32</f>
        <v>0</v>
      </c>
    </row>
    <row r="30" spans="1:3" s="340" customFormat="1" ht="12" customHeight="1">
      <c r="A30" s="332" t="s">
        <v>83</v>
      </c>
      <c r="B30" s="333" t="s">
        <v>235</v>
      </c>
      <c r="C30" s="66"/>
    </row>
    <row r="31" spans="1:3" s="340" customFormat="1" ht="12" customHeight="1">
      <c r="A31" s="332" t="s">
        <v>84</v>
      </c>
      <c r="B31" s="334" t="s">
        <v>236</v>
      </c>
      <c r="C31" s="197"/>
    </row>
    <row r="32" spans="1:3" s="340" customFormat="1" ht="12" customHeight="1" thickBot="1">
      <c r="A32" s="331" t="s">
        <v>85</v>
      </c>
      <c r="B32" s="110" t="s">
        <v>237</v>
      </c>
      <c r="C32" s="69"/>
    </row>
    <row r="33" spans="1:3" s="250" customFormat="1" ht="12" customHeight="1" thickBot="1">
      <c r="A33" s="125" t="s">
        <v>17</v>
      </c>
      <c r="B33" s="105" t="s">
        <v>350</v>
      </c>
      <c r="C33" s="223"/>
    </row>
    <row r="34" spans="1:3" s="250" customFormat="1" ht="12" customHeight="1" thickBot="1">
      <c r="A34" s="125" t="s">
        <v>18</v>
      </c>
      <c r="B34" s="105" t="s">
        <v>399</v>
      </c>
      <c r="C34" s="241"/>
    </row>
    <row r="35" spans="1:3" s="250" customFormat="1" ht="12" customHeight="1" thickBot="1">
      <c r="A35" s="122" t="s">
        <v>19</v>
      </c>
      <c r="B35" s="105" t="s">
        <v>400</v>
      </c>
      <c r="C35" s="242">
        <f>+C8+C19+C24+C25+C29+C33+C34</f>
        <v>0</v>
      </c>
    </row>
    <row r="36" spans="1:3" s="250" customFormat="1" ht="12" customHeight="1" thickBot="1">
      <c r="A36" s="144" t="s">
        <v>20</v>
      </c>
      <c r="B36" s="105" t="s">
        <v>401</v>
      </c>
      <c r="C36" s="242">
        <f>+C37+C38+C39</f>
        <v>0</v>
      </c>
    </row>
    <row r="37" spans="1:3" s="250" customFormat="1" ht="12" customHeight="1">
      <c r="A37" s="332" t="s">
        <v>402</v>
      </c>
      <c r="B37" s="333" t="s">
        <v>175</v>
      </c>
      <c r="C37" s="66"/>
    </row>
    <row r="38" spans="1:3" s="250" customFormat="1" ht="12" customHeight="1">
      <c r="A38" s="332" t="s">
        <v>403</v>
      </c>
      <c r="B38" s="334" t="s">
        <v>3</v>
      </c>
      <c r="C38" s="197"/>
    </row>
    <row r="39" spans="1:3" s="340" customFormat="1" ht="12" customHeight="1" thickBot="1">
      <c r="A39" s="331" t="s">
        <v>404</v>
      </c>
      <c r="B39" s="110" t="s">
        <v>405</v>
      </c>
      <c r="C39" s="69"/>
    </row>
    <row r="40" spans="1:3" s="340" customFormat="1" ht="15" customHeight="1" thickBot="1">
      <c r="A40" s="144" t="s">
        <v>21</v>
      </c>
      <c r="B40" s="145" t="s">
        <v>406</v>
      </c>
      <c r="C40" s="245">
        <f>+C35+C36</f>
        <v>0</v>
      </c>
    </row>
    <row r="41" spans="1:3" s="340" customFormat="1" ht="15" customHeight="1">
      <c r="A41" s="146"/>
      <c r="B41" s="147"/>
      <c r="C41" s="243"/>
    </row>
    <row r="42" spans="1:3" ht="13.5" thickBot="1">
      <c r="A42" s="148"/>
      <c r="B42" s="149"/>
      <c r="C42" s="244"/>
    </row>
    <row r="43" spans="1:3" s="339" customFormat="1" ht="16.5" customHeight="1" thickBot="1">
      <c r="A43" s="150"/>
      <c r="B43" s="151" t="s">
        <v>51</v>
      </c>
      <c r="C43" s="245"/>
    </row>
    <row r="44" spans="1:3" s="341" customFormat="1" ht="12" customHeight="1" thickBot="1">
      <c r="A44" s="125" t="s">
        <v>12</v>
      </c>
      <c r="B44" s="105" t="s">
        <v>407</v>
      </c>
      <c r="C44" s="196">
        <f>SUM(C45:C49)</f>
        <v>28783</v>
      </c>
    </row>
    <row r="45" spans="1:3" ht="12" customHeight="1">
      <c r="A45" s="331" t="s">
        <v>90</v>
      </c>
      <c r="B45" s="9" t="s">
        <v>43</v>
      </c>
      <c r="C45" s="66">
        <v>15730</v>
      </c>
    </row>
    <row r="46" spans="1:3" ht="12" customHeight="1">
      <c r="A46" s="331" t="s">
        <v>91</v>
      </c>
      <c r="B46" s="8" t="s">
        <v>143</v>
      </c>
      <c r="C46" s="68">
        <v>3602</v>
      </c>
    </row>
    <row r="47" spans="1:3" ht="12" customHeight="1">
      <c r="A47" s="331" t="s">
        <v>92</v>
      </c>
      <c r="B47" s="8" t="s">
        <v>118</v>
      </c>
      <c r="C47" s="68">
        <v>9451</v>
      </c>
    </row>
    <row r="48" spans="1:3" ht="12" customHeight="1">
      <c r="A48" s="331" t="s">
        <v>93</v>
      </c>
      <c r="B48" s="8" t="s">
        <v>144</v>
      </c>
      <c r="C48" s="68"/>
    </row>
    <row r="49" spans="1:3" ht="12" customHeight="1" thickBot="1">
      <c r="A49" s="331" t="s">
        <v>119</v>
      </c>
      <c r="B49" s="8" t="s">
        <v>145</v>
      </c>
      <c r="C49" s="68"/>
    </row>
    <row r="50" spans="1:3" ht="12" customHeight="1" thickBot="1">
      <c r="A50" s="125" t="s">
        <v>13</v>
      </c>
      <c r="B50" s="105" t="s">
        <v>408</v>
      </c>
      <c r="C50" s="196">
        <f>SUM(C51:C53)</f>
        <v>15000</v>
      </c>
    </row>
    <row r="51" spans="1:3" s="341" customFormat="1" ht="12" customHeight="1">
      <c r="A51" s="331" t="s">
        <v>96</v>
      </c>
      <c r="B51" s="9" t="s">
        <v>165</v>
      </c>
      <c r="C51" s="66">
        <v>3415</v>
      </c>
    </row>
    <row r="52" spans="1:3" ht="12" customHeight="1">
      <c r="A52" s="331" t="s">
        <v>97</v>
      </c>
      <c r="B52" s="8" t="s">
        <v>147</v>
      </c>
      <c r="C52" s="68">
        <v>5450</v>
      </c>
    </row>
    <row r="53" spans="1:3" ht="12" customHeight="1">
      <c r="A53" s="331" t="s">
        <v>98</v>
      </c>
      <c r="B53" s="8" t="s">
        <v>52</v>
      </c>
      <c r="C53" s="68">
        <v>6135</v>
      </c>
    </row>
    <row r="54" spans="1:3" ht="12" customHeight="1" thickBot="1">
      <c r="A54" s="331" t="s">
        <v>99</v>
      </c>
      <c r="B54" s="8" t="s">
        <v>4</v>
      </c>
      <c r="C54" s="68"/>
    </row>
    <row r="55" spans="1:3" ht="15" customHeight="1" thickBot="1">
      <c r="A55" s="125" t="s">
        <v>14</v>
      </c>
      <c r="B55" s="152" t="s">
        <v>409</v>
      </c>
      <c r="C55" s="246">
        <f>+C44+C50</f>
        <v>43783</v>
      </c>
    </row>
    <row r="56" ht="13.5" thickBot="1">
      <c r="C56" s="247"/>
    </row>
    <row r="57" spans="1:3" ht="15" customHeight="1" thickBot="1">
      <c r="A57" s="155" t="s">
        <v>160</v>
      </c>
      <c r="B57" s="156"/>
      <c r="C57" s="103">
        <v>5</v>
      </c>
    </row>
    <row r="58" spans="1:3" ht="14.25" customHeight="1" thickBot="1">
      <c r="A58" s="155" t="s">
        <v>161</v>
      </c>
      <c r="B58" s="156"/>
      <c r="C58" s="103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28" useFirstPageNumber="1" horizontalDpi="600" verticalDpi="600" orientation="portrait" paperSize="9" scale="75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153" customWidth="1"/>
    <col min="2" max="2" width="79.125" style="154" customWidth="1"/>
    <col min="3" max="3" width="25.00390625" style="154" customWidth="1"/>
    <col min="4" max="16384" width="9.375" style="154" customWidth="1"/>
  </cols>
  <sheetData>
    <row r="1" spans="1:3" s="133" customFormat="1" ht="21" customHeight="1" thickBot="1">
      <c r="A1" s="132"/>
      <c r="B1" s="134"/>
      <c r="C1" s="336" t="s">
        <v>499</v>
      </c>
    </row>
    <row r="2" spans="1:3" s="337" customFormat="1" ht="25.5" customHeight="1">
      <c r="A2" s="284" t="s">
        <v>158</v>
      </c>
      <c r="B2" s="233" t="s">
        <v>162</v>
      </c>
      <c r="C2" s="248" t="s">
        <v>46</v>
      </c>
    </row>
    <row r="3" spans="1:3" s="337" customFormat="1" ht="24.75" thickBot="1">
      <c r="A3" s="329" t="s">
        <v>157</v>
      </c>
      <c r="B3" s="234" t="s">
        <v>464</v>
      </c>
      <c r="C3" s="249" t="s">
        <v>463</v>
      </c>
    </row>
    <row r="4" spans="1:3" s="338" customFormat="1" ht="15.75" customHeight="1" thickBot="1">
      <c r="A4" s="136"/>
      <c r="B4" s="136"/>
      <c r="C4" s="137" t="s">
        <v>47</v>
      </c>
    </row>
    <row r="5" spans="1:3" ht="13.5" thickBot="1">
      <c r="A5" s="285" t="s">
        <v>159</v>
      </c>
      <c r="B5" s="138" t="s">
        <v>48</v>
      </c>
      <c r="C5" s="139" t="s">
        <v>49</v>
      </c>
    </row>
    <row r="6" spans="1:3" s="339" customFormat="1" ht="12.75" customHeight="1" thickBot="1">
      <c r="A6" s="122">
        <v>1</v>
      </c>
      <c r="B6" s="123">
        <v>2</v>
      </c>
      <c r="C6" s="124">
        <v>3</v>
      </c>
    </row>
    <row r="7" spans="1:3" s="339" customFormat="1" ht="15.75" customHeight="1" thickBot="1">
      <c r="A7" s="140"/>
      <c r="B7" s="141" t="s">
        <v>50</v>
      </c>
      <c r="C7" s="142"/>
    </row>
    <row r="8" spans="1:3" s="250" customFormat="1" ht="12" customHeight="1" thickBot="1">
      <c r="A8" s="122" t="s">
        <v>12</v>
      </c>
      <c r="B8" s="143" t="s">
        <v>389</v>
      </c>
      <c r="C8" s="196">
        <f>SUM(C9:C18)</f>
        <v>3175</v>
      </c>
    </row>
    <row r="9" spans="1:3" s="250" customFormat="1" ht="12" customHeight="1">
      <c r="A9" s="330" t="s">
        <v>90</v>
      </c>
      <c r="B9" s="10" t="s">
        <v>221</v>
      </c>
      <c r="C9" s="239"/>
    </row>
    <row r="10" spans="1:3" s="250" customFormat="1" ht="12" customHeight="1">
      <c r="A10" s="331" t="s">
        <v>91</v>
      </c>
      <c r="B10" s="8" t="s">
        <v>222</v>
      </c>
      <c r="C10" s="194"/>
    </row>
    <row r="11" spans="1:3" s="250" customFormat="1" ht="12" customHeight="1">
      <c r="A11" s="331" t="s">
        <v>92</v>
      </c>
      <c r="B11" s="8" t="s">
        <v>223</v>
      </c>
      <c r="C11" s="194"/>
    </row>
    <row r="12" spans="1:3" s="250" customFormat="1" ht="12" customHeight="1">
      <c r="A12" s="331" t="s">
        <v>93</v>
      </c>
      <c r="B12" s="8" t="s">
        <v>224</v>
      </c>
      <c r="C12" s="194"/>
    </row>
    <row r="13" spans="1:3" s="250" customFormat="1" ht="12" customHeight="1">
      <c r="A13" s="331" t="s">
        <v>119</v>
      </c>
      <c r="B13" s="8" t="s">
        <v>225</v>
      </c>
      <c r="C13" s="194">
        <v>2500</v>
      </c>
    </row>
    <row r="14" spans="1:3" s="250" customFormat="1" ht="12" customHeight="1">
      <c r="A14" s="331" t="s">
        <v>94</v>
      </c>
      <c r="B14" s="8" t="s">
        <v>390</v>
      </c>
      <c r="C14" s="194">
        <v>675</v>
      </c>
    </row>
    <row r="15" spans="1:3" s="250" customFormat="1" ht="12" customHeight="1">
      <c r="A15" s="331" t="s">
        <v>95</v>
      </c>
      <c r="B15" s="7" t="s">
        <v>391</v>
      </c>
      <c r="C15" s="194"/>
    </row>
    <row r="16" spans="1:3" s="250" customFormat="1" ht="12" customHeight="1">
      <c r="A16" s="331" t="s">
        <v>105</v>
      </c>
      <c r="B16" s="8" t="s">
        <v>228</v>
      </c>
      <c r="C16" s="240"/>
    </row>
    <row r="17" spans="1:3" s="340" customFormat="1" ht="12" customHeight="1">
      <c r="A17" s="331" t="s">
        <v>106</v>
      </c>
      <c r="B17" s="8" t="s">
        <v>229</v>
      </c>
      <c r="C17" s="194"/>
    </row>
    <row r="18" spans="1:3" s="340" customFormat="1" ht="12" customHeight="1" thickBot="1">
      <c r="A18" s="331" t="s">
        <v>107</v>
      </c>
      <c r="B18" s="7" t="s">
        <v>230</v>
      </c>
      <c r="C18" s="195"/>
    </row>
    <row r="19" spans="1:3" s="250" customFormat="1" ht="12" customHeight="1" thickBot="1">
      <c r="A19" s="122" t="s">
        <v>13</v>
      </c>
      <c r="B19" s="143" t="s">
        <v>392</v>
      </c>
      <c r="C19" s="196">
        <f>SUM(C20:C22)</f>
        <v>0</v>
      </c>
    </row>
    <row r="20" spans="1:3" s="340" customFormat="1" ht="12" customHeight="1">
      <c r="A20" s="331" t="s">
        <v>96</v>
      </c>
      <c r="B20" s="9" t="s">
        <v>196</v>
      </c>
      <c r="C20" s="194"/>
    </row>
    <row r="21" spans="1:3" s="340" customFormat="1" ht="12" customHeight="1">
      <c r="A21" s="331" t="s">
        <v>97</v>
      </c>
      <c r="B21" s="8" t="s">
        <v>393</v>
      </c>
      <c r="C21" s="194"/>
    </row>
    <row r="22" spans="1:3" s="340" customFormat="1" ht="12" customHeight="1">
      <c r="A22" s="331" t="s">
        <v>98</v>
      </c>
      <c r="B22" s="8" t="s">
        <v>394</v>
      </c>
      <c r="C22" s="194"/>
    </row>
    <row r="23" spans="1:3" s="340" customFormat="1" ht="12" customHeight="1" thickBot="1">
      <c r="A23" s="331" t="s">
        <v>99</v>
      </c>
      <c r="B23" s="8" t="s">
        <v>2</v>
      </c>
      <c r="C23" s="194"/>
    </row>
    <row r="24" spans="1:3" s="340" customFormat="1" ht="12" customHeight="1" thickBot="1">
      <c r="A24" s="125" t="s">
        <v>14</v>
      </c>
      <c r="B24" s="105" t="s">
        <v>134</v>
      </c>
      <c r="C24" s="223"/>
    </row>
    <row r="25" spans="1:3" s="340" customFormat="1" ht="12" customHeight="1" thickBot="1">
      <c r="A25" s="125" t="s">
        <v>15</v>
      </c>
      <c r="B25" s="105" t="s">
        <v>395</v>
      </c>
      <c r="C25" s="196">
        <f>+C26+C27</f>
        <v>0</v>
      </c>
    </row>
    <row r="26" spans="1:3" s="340" customFormat="1" ht="12" customHeight="1">
      <c r="A26" s="332" t="s">
        <v>206</v>
      </c>
      <c r="B26" s="333" t="s">
        <v>393</v>
      </c>
      <c r="C26" s="66"/>
    </row>
    <row r="27" spans="1:3" s="340" customFormat="1" ht="12" customHeight="1">
      <c r="A27" s="332" t="s">
        <v>209</v>
      </c>
      <c r="B27" s="334" t="s">
        <v>396</v>
      </c>
      <c r="C27" s="197"/>
    </row>
    <row r="28" spans="1:3" s="340" customFormat="1" ht="12" customHeight="1" thickBot="1">
      <c r="A28" s="331" t="s">
        <v>210</v>
      </c>
      <c r="B28" s="335" t="s">
        <v>397</v>
      </c>
      <c r="C28" s="69"/>
    </row>
    <row r="29" spans="1:3" s="340" customFormat="1" ht="12" customHeight="1" thickBot="1">
      <c r="A29" s="125" t="s">
        <v>16</v>
      </c>
      <c r="B29" s="105" t="s">
        <v>398</v>
      </c>
      <c r="C29" s="196">
        <f>+C30+C31+C32</f>
        <v>0</v>
      </c>
    </row>
    <row r="30" spans="1:3" s="340" customFormat="1" ht="12" customHeight="1">
      <c r="A30" s="332" t="s">
        <v>83</v>
      </c>
      <c r="B30" s="333" t="s">
        <v>235</v>
      </c>
      <c r="C30" s="66"/>
    </row>
    <row r="31" spans="1:3" s="340" customFormat="1" ht="12" customHeight="1">
      <c r="A31" s="332" t="s">
        <v>84</v>
      </c>
      <c r="B31" s="334" t="s">
        <v>236</v>
      </c>
      <c r="C31" s="197"/>
    </row>
    <row r="32" spans="1:3" s="340" customFormat="1" ht="12" customHeight="1" thickBot="1">
      <c r="A32" s="331" t="s">
        <v>85</v>
      </c>
      <c r="B32" s="110" t="s">
        <v>237</v>
      </c>
      <c r="C32" s="69"/>
    </row>
    <row r="33" spans="1:3" s="250" customFormat="1" ht="12" customHeight="1" thickBot="1">
      <c r="A33" s="125" t="s">
        <v>17</v>
      </c>
      <c r="B33" s="105" t="s">
        <v>350</v>
      </c>
      <c r="C33" s="223"/>
    </row>
    <row r="34" spans="1:3" s="250" customFormat="1" ht="12" customHeight="1" thickBot="1">
      <c r="A34" s="125" t="s">
        <v>18</v>
      </c>
      <c r="B34" s="105" t="s">
        <v>399</v>
      </c>
      <c r="C34" s="241"/>
    </row>
    <row r="35" spans="1:3" s="250" customFormat="1" ht="12" customHeight="1" thickBot="1">
      <c r="A35" s="122" t="s">
        <v>19</v>
      </c>
      <c r="B35" s="105" t="s">
        <v>400</v>
      </c>
      <c r="C35" s="242">
        <f>+C8+C19+C24+C25+C29+C33+C34</f>
        <v>3175</v>
      </c>
    </row>
    <row r="36" spans="1:3" s="250" customFormat="1" ht="12" customHeight="1" thickBot="1">
      <c r="A36" s="144" t="s">
        <v>20</v>
      </c>
      <c r="B36" s="105" t="s">
        <v>401</v>
      </c>
      <c r="C36" s="242">
        <f>+C37+C38+C39</f>
        <v>0</v>
      </c>
    </row>
    <row r="37" spans="1:3" s="250" customFormat="1" ht="12" customHeight="1">
      <c r="A37" s="332" t="s">
        <v>402</v>
      </c>
      <c r="B37" s="333" t="s">
        <v>175</v>
      </c>
      <c r="C37" s="66"/>
    </row>
    <row r="38" spans="1:3" s="250" customFormat="1" ht="12" customHeight="1">
      <c r="A38" s="332" t="s">
        <v>403</v>
      </c>
      <c r="B38" s="334" t="s">
        <v>3</v>
      </c>
      <c r="C38" s="197"/>
    </row>
    <row r="39" spans="1:3" s="340" customFormat="1" ht="12" customHeight="1" thickBot="1">
      <c r="A39" s="331" t="s">
        <v>404</v>
      </c>
      <c r="B39" s="110" t="s">
        <v>405</v>
      </c>
      <c r="C39" s="69"/>
    </row>
    <row r="40" spans="1:3" s="340" customFormat="1" ht="15" customHeight="1" thickBot="1">
      <c r="A40" s="144" t="s">
        <v>21</v>
      </c>
      <c r="B40" s="145" t="s">
        <v>406</v>
      </c>
      <c r="C40" s="245">
        <f>+C35+C36</f>
        <v>3175</v>
      </c>
    </row>
    <row r="41" spans="1:3" s="340" customFormat="1" ht="15" customHeight="1">
      <c r="A41" s="146"/>
      <c r="B41" s="147"/>
      <c r="C41" s="243"/>
    </row>
    <row r="42" spans="1:3" ht="13.5" thickBot="1">
      <c r="A42" s="148"/>
      <c r="B42" s="149"/>
      <c r="C42" s="244"/>
    </row>
    <row r="43" spans="1:3" s="339" customFormat="1" ht="16.5" customHeight="1" thickBot="1">
      <c r="A43" s="150"/>
      <c r="B43" s="151" t="s">
        <v>51</v>
      </c>
      <c r="C43" s="245"/>
    </row>
    <row r="44" spans="1:3" s="341" customFormat="1" ht="12" customHeight="1" thickBot="1">
      <c r="A44" s="125" t="s">
        <v>12</v>
      </c>
      <c r="B44" s="105" t="s">
        <v>407</v>
      </c>
      <c r="C44" s="196">
        <f>SUM(C45:C49)</f>
        <v>15164</v>
      </c>
    </row>
    <row r="45" spans="1:3" ht="12" customHeight="1">
      <c r="A45" s="331" t="s">
        <v>90</v>
      </c>
      <c r="B45" s="9" t="s">
        <v>43</v>
      </c>
      <c r="C45" s="66"/>
    </row>
    <row r="46" spans="1:3" ht="12" customHeight="1">
      <c r="A46" s="331" t="s">
        <v>91</v>
      </c>
      <c r="B46" s="8" t="s">
        <v>143</v>
      </c>
      <c r="C46" s="68"/>
    </row>
    <row r="47" spans="1:3" ht="12" customHeight="1">
      <c r="A47" s="331" t="s">
        <v>92</v>
      </c>
      <c r="B47" s="8" t="s">
        <v>118</v>
      </c>
      <c r="C47" s="68">
        <v>15164</v>
      </c>
    </row>
    <row r="48" spans="1:3" ht="12" customHeight="1">
      <c r="A48" s="331" t="s">
        <v>93</v>
      </c>
      <c r="B48" s="8" t="s">
        <v>144</v>
      </c>
      <c r="C48" s="68"/>
    </row>
    <row r="49" spans="1:3" ht="12" customHeight="1" thickBot="1">
      <c r="A49" s="331" t="s">
        <v>119</v>
      </c>
      <c r="B49" s="8" t="s">
        <v>145</v>
      </c>
      <c r="C49" s="68"/>
    </row>
    <row r="50" spans="1:3" ht="12" customHeight="1" thickBot="1">
      <c r="A50" s="125" t="s">
        <v>13</v>
      </c>
      <c r="B50" s="105" t="s">
        <v>408</v>
      </c>
      <c r="C50" s="196">
        <f>SUM(C51:C53)</f>
        <v>0</v>
      </c>
    </row>
    <row r="51" spans="1:3" s="341" customFormat="1" ht="12" customHeight="1">
      <c r="A51" s="331" t="s">
        <v>96</v>
      </c>
      <c r="B51" s="9" t="s">
        <v>165</v>
      </c>
      <c r="C51" s="66"/>
    </row>
    <row r="52" spans="1:3" ht="12" customHeight="1">
      <c r="A52" s="331" t="s">
        <v>97</v>
      </c>
      <c r="B52" s="8" t="s">
        <v>147</v>
      </c>
      <c r="C52" s="68"/>
    </row>
    <row r="53" spans="1:3" ht="12" customHeight="1">
      <c r="A53" s="331" t="s">
        <v>98</v>
      </c>
      <c r="B53" s="8" t="s">
        <v>52</v>
      </c>
      <c r="C53" s="68"/>
    </row>
    <row r="54" spans="1:3" ht="12" customHeight="1" thickBot="1">
      <c r="A54" s="331" t="s">
        <v>99</v>
      </c>
      <c r="B54" s="8" t="s">
        <v>4</v>
      </c>
      <c r="C54" s="68"/>
    </row>
    <row r="55" spans="1:3" ht="15" customHeight="1" thickBot="1">
      <c r="A55" s="125" t="s">
        <v>14</v>
      </c>
      <c r="B55" s="152" t="s">
        <v>409</v>
      </c>
      <c r="C55" s="246">
        <f>+C44+C50</f>
        <v>15164</v>
      </c>
    </row>
    <row r="56" ht="13.5" thickBot="1">
      <c r="C56" s="247"/>
    </row>
    <row r="57" spans="1:3" ht="15" customHeight="1" thickBot="1">
      <c r="A57" s="155" t="s">
        <v>160</v>
      </c>
      <c r="B57" s="156"/>
      <c r="C57" s="103">
        <v>0</v>
      </c>
    </row>
    <row r="58" spans="1:3" ht="14.25" customHeight="1" thickBot="1">
      <c r="A58" s="155" t="s">
        <v>161</v>
      </c>
      <c r="B58" s="156"/>
      <c r="C58" s="10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29" useFirstPageNumber="1" horizontalDpi="600" verticalDpi="600" orientation="portrait" paperSize="9" scale="75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2"/>
  <sheetViews>
    <sheetView zoomScale="130" zoomScaleNormal="130" workbookViewId="0" topLeftCell="A43">
      <selection activeCell="A61" sqref="A61:B61"/>
    </sheetView>
  </sheetViews>
  <sheetFormatPr defaultColWidth="9.00390625" defaultRowHeight="12.75"/>
  <cols>
    <col min="1" max="1" width="13.875" style="153" customWidth="1"/>
    <col min="2" max="2" width="69.125" style="154" customWidth="1"/>
    <col min="3" max="3" width="14.50390625" style="154" customWidth="1"/>
    <col min="4" max="4" width="12.625" style="154" customWidth="1"/>
    <col min="5" max="5" width="12.375" style="154" customWidth="1"/>
    <col min="6" max="16384" width="9.375" style="154" customWidth="1"/>
  </cols>
  <sheetData>
    <row r="1" spans="1:5" s="133" customFormat="1" ht="21" customHeight="1" thickBot="1">
      <c r="A1" s="132"/>
      <c r="B1" s="634" t="s">
        <v>518</v>
      </c>
      <c r="C1" s="634"/>
      <c r="D1" s="634"/>
      <c r="E1" s="634"/>
    </row>
    <row r="2" spans="1:5" s="337" customFormat="1" ht="25.5" customHeight="1">
      <c r="A2" s="284" t="s">
        <v>158</v>
      </c>
      <c r="B2" s="514" t="s">
        <v>443</v>
      </c>
      <c r="C2" s="515" t="s">
        <v>56</v>
      </c>
      <c r="D2" s="516"/>
      <c r="E2" s="517"/>
    </row>
    <row r="3" spans="1:5" s="337" customFormat="1" ht="24.75" thickBot="1">
      <c r="A3" s="329" t="s">
        <v>157</v>
      </c>
      <c r="B3" s="518" t="s">
        <v>387</v>
      </c>
      <c r="C3" s="519" t="s">
        <v>46</v>
      </c>
      <c r="D3" s="520"/>
      <c r="E3" s="521"/>
    </row>
    <row r="4" spans="1:3" s="338" customFormat="1" ht="15.75" customHeight="1" thickBot="1">
      <c r="A4" s="136"/>
      <c r="B4" s="136"/>
      <c r="C4" s="137" t="s">
        <v>47</v>
      </c>
    </row>
    <row r="5" spans="1:5" ht="36.75" thickBot="1">
      <c r="A5" s="285" t="s">
        <v>159</v>
      </c>
      <c r="B5" s="138" t="s">
        <v>48</v>
      </c>
      <c r="C5" s="139" t="s">
        <v>512</v>
      </c>
      <c r="D5" s="139" t="s">
        <v>513</v>
      </c>
      <c r="E5" s="139" t="s">
        <v>514</v>
      </c>
    </row>
    <row r="6" spans="1:5" s="339" customFormat="1" ht="12.75" customHeight="1" thickBot="1">
      <c r="A6" s="522">
        <v>1</v>
      </c>
      <c r="B6" s="523">
        <v>2</v>
      </c>
      <c r="C6" s="524">
        <v>3</v>
      </c>
      <c r="D6" s="524">
        <v>4</v>
      </c>
      <c r="E6" s="524">
        <v>5</v>
      </c>
    </row>
    <row r="7" spans="1:5" s="339" customFormat="1" ht="15.75" customHeight="1" thickBot="1">
      <c r="A7" s="631" t="s">
        <v>50</v>
      </c>
      <c r="B7" s="632"/>
      <c r="C7" s="632"/>
      <c r="D7" s="632"/>
      <c r="E7" s="633"/>
    </row>
    <row r="8" spans="1:5" s="250" customFormat="1" ht="12" customHeight="1" thickBot="1">
      <c r="A8" s="122" t="s">
        <v>12</v>
      </c>
      <c r="B8" s="525" t="s">
        <v>389</v>
      </c>
      <c r="C8" s="526">
        <f>SUM(C9:C18)</f>
        <v>0</v>
      </c>
      <c r="D8" s="527"/>
      <c r="E8" s="528">
        <v>5</v>
      </c>
    </row>
    <row r="9" spans="1:5" s="250" customFormat="1" ht="12" customHeight="1">
      <c r="A9" s="330" t="s">
        <v>90</v>
      </c>
      <c r="B9" s="461" t="s">
        <v>221</v>
      </c>
      <c r="C9" s="529"/>
      <c r="D9" s="530"/>
      <c r="E9" s="531"/>
    </row>
    <row r="10" spans="1:5" s="250" customFormat="1" ht="12" customHeight="1">
      <c r="A10" s="331" t="s">
        <v>91</v>
      </c>
      <c r="B10" s="464" t="s">
        <v>222</v>
      </c>
      <c r="C10" s="532"/>
      <c r="D10" s="533"/>
      <c r="E10" s="534"/>
    </row>
    <row r="11" spans="1:5" s="250" customFormat="1" ht="12" customHeight="1">
      <c r="A11" s="331" t="s">
        <v>92</v>
      </c>
      <c r="B11" s="464" t="s">
        <v>223</v>
      </c>
      <c r="C11" s="532"/>
      <c r="D11" s="533"/>
      <c r="E11" s="534"/>
    </row>
    <row r="12" spans="1:5" s="250" customFormat="1" ht="12" customHeight="1">
      <c r="A12" s="331" t="s">
        <v>93</v>
      </c>
      <c r="B12" s="464" t="s">
        <v>224</v>
      </c>
      <c r="C12" s="532"/>
      <c r="D12" s="533"/>
      <c r="E12" s="534"/>
    </row>
    <row r="13" spans="1:5" s="250" customFormat="1" ht="12" customHeight="1">
      <c r="A13" s="331" t="s">
        <v>119</v>
      </c>
      <c r="B13" s="464" t="s">
        <v>225</v>
      </c>
      <c r="C13" s="532"/>
      <c r="D13" s="533"/>
      <c r="E13" s="534"/>
    </row>
    <row r="14" spans="1:5" s="250" customFormat="1" ht="12" customHeight="1">
      <c r="A14" s="331" t="s">
        <v>94</v>
      </c>
      <c r="B14" s="464" t="s">
        <v>390</v>
      </c>
      <c r="C14" s="532"/>
      <c r="D14" s="533"/>
      <c r="E14" s="534"/>
    </row>
    <row r="15" spans="1:5" s="250" customFormat="1" ht="12" customHeight="1">
      <c r="A15" s="331" t="s">
        <v>95</v>
      </c>
      <c r="B15" s="481" t="s">
        <v>391</v>
      </c>
      <c r="C15" s="532"/>
      <c r="D15" s="533"/>
      <c r="E15" s="534"/>
    </row>
    <row r="16" spans="1:5" s="250" customFormat="1" ht="12" customHeight="1">
      <c r="A16" s="331" t="s">
        <v>105</v>
      </c>
      <c r="B16" s="464" t="s">
        <v>228</v>
      </c>
      <c r="C16" s="535"/>
      <c r="D16" s="533"/>
      <c r="E16" s="534"/>
    </row>
    <row r="17" spans="1:5" s="340" customFormat="1" ht="12" customHeight="1">
      <c r="A17" s="331" t="s">
        <v>106</v>
      </c>
      <c r="B17" s="464" t="s">
        <v>229</v>
      </c>
      <c r="C17" s="532"/>
      <c r="D17" s="533"/>
      <c r="E17" s="534"/>
    </row>
    <row r="18" spans="1:5" s="340" customFormat="1" ht="12" customHeight="1" thickBot="1">
      <c r="A18" s="331" t="s">
        <v>107</v>
      </c>
      <c r="B18" s="481" t="s">
        <v>230</v>
      </c>
      <c r="C18" s="536"/>
      <c r="D18" s="537"/>
      <c r="E18" s="538">
        <v>5</v>
      </c>
    </row>
    <row r="19" spans="1:5" s="250" customFormat="1" ht="12" customHeight="1" thickBot="1">
      <c r="A19" s="122" t="s">
        <v>13</v>
      </c>
      <c r="B19" s="525" t="s">
        <v>392</v>
      </c>
      <c r="C19" s="526">
        <f>SUM(C20:C22)</f>
        <v>0</v>
      </c>
      <c r="D19" s="539"/>
      <c r="E19" s="540"/>
    </row>
    <row r="20" spans="1:5" s="340" customFormat="1" ht="12" customHeight="1">
      <c r="A20" s="331" t="s">
        <v>96</v>
      </c>
      <c r="B20" s="480" t="s">
        <v>196</v>
      </c>
      <c r="C20" s="532"/>
      <c r="D20" s="530"/>
      <c r="E20" s="531"/>
    </row>
    <row r="21" spans="1:5" s="340" customFormat="1" ht="12" customHeight="1">
      <c r="A21" s="331" t="s">
        <v>97</v>
      </c>
      <c r="B21" s="464" t="s">
        <v>393</v>
      </c>
      <c r="C21" s="532"/>
      <c r="D21" s="533"/>
      <c r="E21" s="534"/>
    </row>
    <row r="22" spans="1:5" s="340" customFormat="1" ht="12" customHeight="1">
      <c r="A22" s="331" t="s">
        <v>98</v>
      </c>
      <c r="B22" s="464" t="s">
        <v>394</v>
      </c>
      <c r="C22" s="532"/>
      <c r="D22" s="533"/>
      <c r="E22" s="534"/>
    </row>
    <row r="23" spans="1:5" s="340" customFormat="1" ht="12" customHeight="1" thickBot="1">
      <c r="A23" s="331" t="s">
        <v>99</v>
      </c>
      <c r="B23" s="464" t="s">
        <v>2</v>
      </c>
      <c r="C23" s="532"/>
      <c r="D23" s="537"/>
      <c r="E23" s="538"/>
    </row>
    <row r="24" spans="1:5" s="340" customFormat="1" ht="12" customHeight="1" thickBot="1">
      <c r="A24" s="125" t="s">
        <v>14</v>
      </c>
      <c r="B24" s="479" t="s">
        <v>134</v>
      </c>
      <c r="C24" s="541">
        <v>50</v>
      </c>
      <c r="D24" s="539"/>
      <c r="E24" s="528">
        <v>22</v>
      </c>
    </row>
    <row r="25" spans="1:5" s="340" customFormat="1" ht="12" customHeight="1" thickBot="1">
      <c r="A25" s="125" t="s">
        <v>15</v>
      </c>
      <c r="B25" s="479" t="s">
        <v>395</v>
      </c>
      <c r="C25" s="526">
        <f>+C26+C27</f>
        <v>0</v>
      </c>
      <c r="D25" s="539"/>
      <c r="E25" s="540"/>
    </row>
    <row r="26" spans="1:5" s="340" customFormat="1" ht="12" customHeight="1">
      <c r="A26" s="332" t="s">
        <v>206</v>
      </c>
      <c r="B26" s="542" t="s">
        <v>393</v>
      </c>
      <c r="C26" s="543"/>
      <c r="D26" s="530"/>
      <c r="E26" s="531"/>
    </row>
    <row r="27" spans="1:5" s="340" customFormat="1" ht="12" customHeight="1">
      <c r="A27" s="332" t="s">
        <v>209</v>
      </c>
      <c r="B27" s="544" t="s">
        <v>396</v>
      </c>
      <c r="C27" s="545"/>
      <c r="D27" s="533"/>
      <c r="E27" s="534"/>
    </row>
    <row r="28" spans="1:5" s="340" customFormat="1" ht="12" customHeight="1" thickBot="1">
      <c r="A28" s="331" t="s">
        <v>210</v>
      </c>
      <c r="B28" s="546" t="s">
        <v>397</v>
      </c>
      <c r="C28" s="547"/>
      <c r="D28" s="537"/>
      <c r="E28" s="538"/>
    </row>
    <row r="29" spans="1:5" s="340" customFormat="1" ht="12" customHeight="1" thickBot="1">
      <c r="A29" s="125" t="s">
        <v>16</v>
      </c>
      <c r="B29" s="479" t="s">
        <v>398</v>
      </c>
      <c r="C29" s="526">
        <f>+C30+C31+C32</f>
        <v>0</v>
      </c>
      <c r="D29" s="539"/>
      <c r="E29" s="540"/>
    </row>
    <row r="30" spans="1:5" s="340" customFormat="1" ht="12" customHeight="1">
      <c r="A30" s="332" t="s">
        <v>83</v>
      </c>
      <c r="B30" s="542" t="s">
        <v>235</v>
      </c>
      <c r="C30" s="543"/>
      <c r="D30" s="530"/>
      <c r="E30" s="531"/>
    </row>
    <row r="31" spans="1:5" s="340" customFormat="1" ht="12" customHeight="1">
      <c r="A31" s="332" t="s">
        <v>84</v>
      </c>
      <c r="B31" s="544" t="s">
        <v>236</v>
      </c>
      <c r="C31" s="545"/>
      <c r="D31" s="533"/>
      <c r="E31" s="534"/>
    </row>
    <row r="32" spans="1:5" s="340" customFormat="1" ht="12" customHeight="1" thickBot="1">
      <c r="A32" s="331" t="s">
        <v>85</v>
      </c>
      <c r="B32" s="548" t="s">
        <v>237</v>
      </c>
      <c r="C32" s="547"/>
      <c r="D32" s="537"/>
      <c r="E32" s="538"/>
    </row>
    <row r="33" spans="1:5" s="250" customFormat="1" ht="12" customHeight="1" thickBot="1">
      <c r="A33" s="125" t="s">
        <v>17</v>
      </c>
      <c r="B33" s="479" t="s">
        <v>350</v>
      </c>
      <c r="C33" s="541"/>
      <c r="D33" s="539"/>
      <c r="E33" s="528">
        <v>1714</v>
      </c>
    </row>
    <row r="34" spans="1:5" s="250" customFormat="1" ht="12" customHeight="1" thickBot="1">
      <c r="A34" s="125" t="s">
        <v>18</v>
      </c>
      <c r="B34" s="479" t="s">
        <v>399</v>
      </c>
      <c r="C34" s="541"/>
      <c r="D34" s="490"/>
      <c r="E34" s="549"/>
    </row>
    <row r="35" spans="1:5" s="250" customFormat="1" ht="12" customHeight="1" thickBot="1">
      <c r="A35" s="122" t="s">
        <v>19</v>
      </c>
      <c r="B35" s="479" t="s">
        <v>400</v>
      </c>
      <c r="C35" s="526"/>
      <c r="D35" s="527"/>
      <c r="E35" s="550"/>
    </row>
    <row r="36" spans="1:5" s="250" customFormat="1" ht="12" customHeight="1" thickBot="1">
      <c r="A36" s="144" t="s">
        <v>20</v>
      </c>
      <c r="B36" s="479" t="s">
        <v>401</v>
      </c>
      <c r="C36" s="526">
        <v>40051</v>
      </c>
      <c r="D36" s="527"/>
      <c r="E36" s="551">
        <v>35231</v>
      </c>
    </row>
    <row r="37" spans="1:5" s="250" customFormat="1" ht="12" customHeight="1">
      <c r="A37" s="332" t="s">
        <v>402</v>
      </c>
      <c r="B37" s="542" t="s">
        <v>175</v>
      </c>
      <c r="C37" s="543"/>
      <c r="D37" s="530"/>
      <c r="E37" s="531"/>
    </row>
    <row r="38" spans="1:5" s="250" customFormat="1" ht="12" customHeight="1">
      <c r="A38" s="332" t="s">
        <v>403</v>
      </c>
      <c r="B38" s="544" t="s">
        <v>3</v>
      </c>
      <c r="C38" s="545"/>
      <c r="D38" s="533"/>
      <c r="E38" s="534"/>
    </row>
    <row r="39" spans="1:5" s="340" customFormat="1" ht="12" customHeight="1" thickBot="1">
      <c r="A39" s="331" t="s">
        <v>404</v>
      </c>
      <c r="B39" s="548" t="s">
        <v>405</v>
      </c>
      <c r="C39" s="547">
        <v>40051</v>
      </c>
      <c r="D39" s="537"/>
      <c r="E39" s="538">
        <v>35231</v>
      </c>
    </row>
    <row r="40" spans="1:5" s="340" customFormat="1" ht="15" customHeight="1" thickBot="1">
      <c r="A40" s="144" t="s">
        <v>21</v>
      </c>
      <c r="B40" s="552" t="s">
        <v>406</v>
      </c>
      <c r="C40" s="553">
        <v>40101</v>
      </c>
      <c r="D40" s="527"/>
      <c r="E40" s="528">
        <v>36972</v>
      </c>
    </row>
    <row r="41" spans="1:5" s="340" customFormat="1" ht="15" customHeight="1">
      <c r="A41" s="146"/>
      <c r="B41" s="147"/>
      <c r="C41" s="243"/>
      <c r="D41" s="554"/>
      <c r="E41" s="554"/>
    </row>
    <row r="42" spans="1:5" ht="13.5" thickBot="1">
      <c r="A42" s="148"/>
      <c r="B42" s="149"/>
      <c r="C42" s="244"/>
      <c r="D42" s="554"/>
      <c r="E42" s="554"/>
    </row>
    <row r="43" spans="1:5" s="339" customFormat="1" ht="16.5" customHeight="1" thickBot="1">
      <c r="A43" s="150"/>
      <c r="B43" s="151" t="s">
        <v>51</v>
      </c>
      <c r="C43" s="555"/>
      <c r="D43" s="556"/>
      <c r="E43" s="557"/>
    </row>
    <row r="44" spans="1:5" s="341" customFormat="1" ht="12" customHeight="1" thickBot="1">
      <c r="A44" s="125" t="s">
        <v>12</v>
      </c>
      <c r="B44" s="479" t="s">
        <v>407</v>
      </c>
      <c r="C44" s="526">
        <f>SUM(C45:C49)</f>
        <v>39301</v>
      </c>
      <c r="D44" s="558"/>
      <c r="E44" s="559">
        <v>36743</v>
      </c>
    </row>
    <row r="45" spans="1:5" ht="12" customHeight="1">
      <c r="A45" s="331" t="s">
        <v>90</v>
      </c>
      <c r="B45" s="480" t="s">
        <v>43</v>
      </c>
      <c r="C45" s="543">
        <v>23257</v>
      </c>
      <c r="D45" s="533"/>
      <c r="E45" s="534">
        <v>22221</v>
      </c>
    </row>
    <row r="46" spans="1:5" ht="12" customHeight="1">
      <c r="A46" s="331" t="s">
        <v>91</v>
      </c>
      <c r="B46" s="464" t="s">
        <v>143</v>
      </c>
      <c r="C46" s="560">
        <v>6151</v>
      </c>
      <c r="D46" s="533"/>
      <c r="E46" s="534">
        <v>5418</v>
      </c>
    </row>
    <row r="47" spans="1:5" ht="12" customHeight="1">
      <c r="A47" s="331" t="s">
        <v>92</v>
      </c>
      <c r="B47" s="464" t="s">
        <v>118</v>
      </c>
      <c r="C47" s="560">
        <v>9893</v>
      </c>
      <c r="D47" s="533"/>
      <c r="E47" s="534">
        <v>9104</v>
      </c>
    </row>
    <row r="48" spans="1:5" ht="12" customHeight="1">
      <c r="A48" s="331" t="s">
        <v>93</v>
      </c>
      <c r="B48" s="464" t="s">
        <v>144</v>
      </c>
      <c r="C48" s="560"/>
      <c r="D48" s="533"/>
      <c r="E48" s="534"/>
    </row>
    <row r="49" spans="1:5" ht="12" customHeight="1" thickBot="1">
      <c r="A49" s="331" t="s">
        <v>119</v>
      </c>
      <c r="B49" s="464" t="s">
        <v>145</v>
      </c>
      <c r="C49" s="560"/>
      <c r="D49" s="537"/>
      <c r="E49" s="538"/>
    </row>
    <row r="50" spans="1:5" ht="12" customHeight="1" thickBot="1">
      <c r="A50" s="125" t="s">
        <v>13</v>
      </c>
      <c r="B50" s="479" t="s">
        <v>408</v>
      </c>
      <c r="C50" s="526">
        <f>SUM(C51:C53)</f>
        <v>0</v>
      </c>
      <c r="D50" s="539"/>
      <c r="E50" s="528">
        <v>229</v>
      </c>
    </row>
    <row r="51" spans="1:5" s="341" customFormat="1" ht="12" customHeight="1">
      <c r="A51" s="331" t="s">
        <v>96</v>
      </c>
      <c r="B51" s="480" t="s">
        <v>165</v>
      </c>
      <c r="C51" s="543"/>
      <c r="D51" s="530"/>
      <c r="E51" s="531">
        <v>229</v>
      </c>
    </row>
    <row r="52" spans="1:5" ht="12" customHeight="1">
      <c r="A52" s="331" t="s">
        <v>97</v>
      </c>
      <c r="B52" s="464" t="s">
        <v>147</v>
      </c>
      <c r="C52" s="560"/>
      <c r="D52" s="533"/>
      <c r="E52" s="534"/>
    </row>
    <row r="53" spans="1:5" ht="12" customHeight="1">
      <c r="A53" s="331" t="s">
        <v>98</v>
      </c>
      <c r="B53" s="464" t="s">
        <v>52</v>
      </c>
      <c r="C53" s="560"/>
      <c r="D53" s="533"/>
      <c r="E53" s="534"/>
    </row>
    <row r="54" spans="1:5" ht="12" customHeight="1">
      <c r="A54" s="331" t="s">
        <v>99</v>
      </c>
      <c r="B54" s="464" t="s">
        <v>4</v>
      </c>
      <c r="C54" s="560"/>
      <c r="D54" s="533"/>
      <c r="E54" s="534"/>
    </row>
    <row r="55" spans="1:5" ht="12" customHeight="1" thickBot="1">
      <c r="A55" s="388" t="s">
        <v>14</v>
      </c>
      <c r="B55" s="481" t="s">
        <v>44</v>
      </c>
      <c r="C55" s="545">
        <v>800</v>
      </c>
      <c r="D55" s="537"/>
      <c r="E55" s="538"/>
    </row>
    <row r="56" spans="1:5" ht="15" customHeight="1" thickBot="1">
      <c r="A56" s="125" t="s">
        <v>15</v>
      </c>
      <c r="B56" s="561" t="s">
        <v>409</v>
      </c>
      <c r="C56" s="553">
        <f>+C44+C50+C55</f>
        <v>40101</v>
      </c>
      <c r="D56" s="527"/>
      <c r="E56" s="528">
        <v>36972</v>
      </c>
    </row>
    <row r="57" spans="3:5" ht="13.5" thickBot="1">
      <c r="C57" s="562"/>
      <c r="D57" s="490"/>
      <c r="E57" s="549"/>
    </row>
    <row r="58" spans="1:5" ht="15" customHeight="1" thickBot="1">
      <c r="A58" s="155" t="s">
        <v>160</v>
      </c>
      <c r="B58" s="563"/>
      <c r="C58" s="564">
        <v>6</v>
      </c>
      <c r="D58" s="565">
        <v>6</v>
      </c>
      <c r="E58" s="566">
        <v>6</v>
      </c>
    </row>
    <row r="59" spans="1:5" ht="14.25" customHeight="1" thickBot="1">
      <c r="A59" s="155" t="s">
        <v>161</v>
      </c>
      <c r="B59" s="563"/>
      <c r="C59" s="564">
        <v>0</v>
      </c>
      <c r="D59" s="567">
        <v>0</v>
      </c>
      <c r="E59" s="568">
        <v>0</v>
      </c>
    </row>
    <row r="61" spans="1:2" ht="12.75">
      <c r="A61" s="628" t="s">
        <v>519</v>
      </c>
      <c r="B61" s="628"/>
    </row>
    <row r="62" spans="1:2" ht="12.75">
      <c r="A62" s="635"/>
      <c r="B62" s="635"/>
    </row>
  </sheetData>
  <sheetProtection selectLockedCells="1" selectUnlockedCells="1"/>
  <mergeCells count="4">
    <mergeCell ref="A7:E7"/>
    <mergeCell ref="B1:E1"/>
    <mergeCell ref="A61:B61"/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firstPageNumber="30" useFirstPageNumber="1" horizontalDpi="600" verticalDpi="600" orientation="portrait" paperSize="9" scale="75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9"/>
  <sheetViews>
    <sheetView workbookViewId="0" topLeftCell="A1">
      <selection activeCell="D1" sqref="D1"/>
    </sheetView>
  </sheetViews>
  <sheetFormatPr defaultColWidth="9.00390625" defaultRowHeight="12.75"/>
  <cols>
    <col min="1" max="1" width="13.875" style="153" customWidth="1"/>
    <col min="2" max="2" width="79.125" style="154" customWidth="1"/>
    <col min="3" max="3" width="25.00390625" style="154" customWidth="1"/>
    <col min="4" max="16384" width="9.375" style="154" customWidth="1"/>
  </cols>
  <sheetData>
    <row r="1" spans="1:3" s="133" customFormat="1" ht="21" customHeight="1" thickBot="1">
      <c r="A1" s="132"/>
      <c r="B1" s="134"/>
      <c r="C1" s="336" t="s">
        <v>500</v>
      </c>
    </row>
    <row r="2" spans="1:3" s="337" customFormat="1" ht="25.5" customHeight="1">
      <c r="A2" s="284" t="s">
        <v>158</v>
      </c>
      <c r="B2" s="233" t="s">
        <v>388</v>
      </c>
      <c r="C2" s="248" t="s">
        <v>55</v>
      </c>
    </row>
    <row r="3" spans="1:3" s="337" customFormat="1" ht="24.75" thickBot="1">
      <c r="A3" s="329" t="s">
        <v>157</v>
      </c>
      <c r="B3" s="234" t="s">
        <v>411</v>
      </c>
      <c r="C3" s="249" t="s">
        <v>55</v>
      </c>
    </row>
    <row r="4" spans="1:3" s="338" customFormat="1" ht="15.75" customHeight="1" thickBot="1">
      <c r="A4" s="136"/>
      <c r="B4" s="136"/>
      <c r="C4" s="137" t="s">
        <v>47</v>
      </c>
    </row>
    <row r="5" spans="1:3" ht="13.5" thickBot="1">
      <c r="A5" s="285" t="s">
        <v>159</v>
      </c>
      <c r="B5" s="138" t="s">
        <v>48</v>
      </c>
      <c r="C5" s="139" t="s">
        <v>49</v>
      </c>
    </row>
    <row r="6" spans="1:3" s="339" customFormat="1" ht="12.75" customHeight="1" thickBot="1">
      <c r="A6" s="122">
        <v>1</v>
      </c>
      <c r="B6" s="123">
        <v>2</v>
      </c>
      <c r="C6" s="124">
        <v>3</v>
      </c>
    </row>
    <row r="7" spans="1:3" s="339" customFormat="1" ht="15.75" customHeight="1" thickBot="1">
      <c r="A7" s="140"/>
      <c r="B7" s="141" t="s">
        <v>50</v>
      </c>
      <c r="C7" s="142"/>
    </row>
    <row r="8" spans="1:3" s="250" customFormat="1" ht="12" customHeight="1" thickBot="1">
      <c r="A8" s="122" t="s">
        <v>12</v>
      </c>
      <c r="B8" s="143" t="s">
        <v>389</v>
      </c>
      <c r="C8" s="196">
        <f>SUM(C9:C18)</f>
        <v>0</v>
      </c>
    </row>
    <row r="9" spans="1:3" s="250" customFormat="1" ht="12" customHeight="1">
      <c r="A9" s="330" t="s">
        <v>90</v>
      </c>
      <c r="B9" s="10" t="s">
        <v>221</v>
      </c>
      <c r="C9" s="239"/>
    </row>
    <row r="10" spans="1:3" s="250" customFormat="1" ht="12" customHeight="1">
      <c r="A10" s="331" t="s">
        <v>91</v>
      </c>
      <c r="B10" s="8" t="s">
        <v>222</v>
      </c>
      <c r="C10" s="194"/>
    </row>
    <row r="11" spans="1:3" s="250" customFormat="1" ht="12" customHeight="1">
      <c r="A11" s="331" t="s">
        <v>92</v>
      </c>
      <c r="B11" s="8" t="s">
        <v>223</v>
      </c>
      <c r="C11" s="194"/>
    </row>
    <row r="12" spans="1:3" s="250" customFormat="1" ht="12" customHeight="1">
      <c r="A12" s="331" t="s">
        <v>93</v>
      </c>
      <c r="B12" s="8" t="s">
        <v>224</v>
      </c>
      <c r="C12" s="194"/>
    </row>
    <row r="13" spans="1:3" s="250" customFormat="1" ht="12" customHeight="1">
      <c r="A13" s="331" t="s">
        <v>119</v>
      </c>
      <c r="B13" s="8" t="s">
        <v>225</v>
      </c>
      <c r="C13" s="194"/>
    </row>
    <row r="14" spans="1:3" s="250" customFormat="1" ht="12" customHeight="1">
      <c r="A14" s="331" t="s">
        <v>94</v>
      </c>
      <c r="B14" s="8" t="s">
        <v>390</v>
      </c>
      <c r="C14" s="194"/>
    </row>
    <row r="15" spans="1:3" s="250" customFormat="1" ht="12" customHeight="1">
      <c r="A15" s="331" t="s">
        <v>95</v>
      </c>
      <c r="B15" s="7" t="s">
        <v>391</v>
      </c>
      <c r="C15" s="194"/>
    </row>
    <row r="16" spans="1:3" s="250" customFormat="1" ht="12" customHeight="1">
      <c r="A16" s="331" t="s">
        <v>105</v>
      </c>
      <c r="B16" s="8" t="s">
        <v>228</v>
      </c>
      <c r="C16" s="240"/>
    </row>
    <row r="17" spans="1:3" s="340" customFormat="1" ht="12" customHeight="1">
      <c r="A17" s="331" t="s">
        <v>106</v>
      </c>
      <c r="B17" s="8" t="s">
        <v>229</v>
      </c>
      <c r="C17" s="194"/>
    </row>
    <row r="18" spans="1:3" s="340" customFormat="1" ht="12" customHeight="1" thickBot="1">
      <c r="A18" s="331" t="s">
        <v>107</v>
      </c>
      <c r="B18" s="7" t="s">
        <v>230</v>
      </c>
      <c r="C18" s="195"/>
    </row>
    <row r="19" spans="1:3" s="250" customFormat="1" ht="12" customHeight="1" thickBot="1">
      <c r="A19" s="122" t="s">
        <v>13</v>
      </c>
      <c r="B19" s="143" t="s">
        <v>392</v>
      </c>
      <c r="C19" s="196">
        <f>SUM(C20:C22)</f>
        <v>0</v>
      </c>
    </row>
    <row r="20" spans="1:3" s="340" customFormat="1" ht="12" customHeight="1">
      <c r="A20" s="331" t="s">
        <v>96</v>
      </c>
      <c r="B20" s="9" t="s">
        <v>196</v>
      </c>
      <c r="C20" s="194"/>
    </row>
    <row r="21" spans="1:3" s="340" customFormat="1" ht="12" customHeight="1">
      <c r="A21" s="331" t="s">
        <v>97</v>
      </c>
      <c r="B21" s="8" t="s">
        <v>393</v>
      </c>
      <c r="C21" s="194"/>
    </row>
    <row r="22" spans="1:3" s="340" customFormat="1" ht="12" customHeight="1">
      <c r="A22" s="331" t="s">
        <v>98</v>
      </c>
      <c r="B22" s="8" t="s">
        <v>394</v>
      </c>
      <c r="C22" s="194"/>
    </row>
    <row r="23" spans="1:3" s="340" customFormat="1" ht="12" customHeight="1" thickBot="1">
      <c r="A23" s="331" t="s">
        <v>99</v>
      </c>
      <c r="B23" s="8" t="s">
        <v>2</v>
      </c>
      <c r="C23" s="194"/>
    </row>
    <row r="24" spans="1:3" s="340" customFormat="1" ht="12" customHeight="1" thickBot="1">
      <c r="A24" s="125" t="s">
        <v>14</v>
      </c>
      <c r="B24" s="105" t="s">
        <v>134</v>
      </c>
      <c r="C24" s="223">
        <v>50</v>
      </c>
    </row>
    <row r="25" spans="1:3" s="340" customFormat="1" ht="12" customHeight="1" thickBot="1">
      <c r="A25" s="125" t="s">
        <v>15</v>
      </c>
      <c r="B25" s="105" t="s">
        <v>395</v>
      </c>
      <c r="C25" s="196">
        <f>+C26+C27</f>
        <v>0</v>
      </c>
    </row>
    <row r="26" spans="1:3" s="340" customFormat="1" ht="12" customHeight="1">
      <c r="A26" s="332" t="s">
        <v>206</v>
      </c>
      <c r="B26" s="333" t="s">
        <v>393</v>
      </c>
      <c r="C26" s="66"/>
    </row>
    <row r="27" spans="1:3" s="340" customFormat="1" ht="12" customHeight="1">
      <c r="A27" s="332" t="s">
        <v>209</v>
      </c>
      <c r="B27" s="334" t="s">
        <v>396</v>
      </c>
      <c r="C27" s="197"/>
    </row>
    <row r="28" spans="1:3" s="340" customFormat="1" ht="12" customHeight="1" thickBot="1">
      <c r="A28" s="331" t="s">
        <v>210</v>
      </c>
      <c r="B28" s="335" t="s">
        <v>397</v>
      </c>
      <c r="C28" s="69"/>
    </row>
    <row r="29" spans="1:3" s="340" customFormat="1" ht="12" customHeight="1" thickBot="1">
      <c r="A29" s="125" t="s">
        <v>16</v>
      </c>
      <c r="B29" s="105" t="s">
        <v>398</v>
      </c>
      <c r="C29" s="196">
        <f>+C30+C31+C32</f>
        <v>0</v>
      </c>
    </row>
    <row r="30" spans="1:3" s="340" customFormat="1" ht="12" customHeight="1">
      <c r="A30" s="332" t="s">
        <v>83</v>
      </c>
      <c r="B30" s="333" t="s">
        <v>235</v>
      </c>
      <c r="C30" s="66"/>
    </row>
    <row r="31" spans="1:3" s="340" customFormat="1" ht="12" customHeight="1">
      <c r="A31" s="332" t="s">
        <v>84</v>
      </c>
      <c r="B31" s="334" t="s">
        <v>236</v>
      </c>
      <c r="C31" s="197"/>
    </row>
    <row r="32" spans="1:3" s="340" customFormat="1" ht="12" customHeight="1" thickBot="1">
      <c r="A32" s="331" t="s">
        <v>85</v>
      </c>
      <c r="B32" s="110" t="s">
        <v>237</v>
      </c>
      <c r="C32" s="69"/>
    </row>
    <row r="33" spans="1:3" s="250" customFormat="1" ht="12" customHeight="1" thickBot="1">
      <c r="A33" s="125" t="s">
        <v>17</v>
      </c>
      <c r="B33" s="105" t="s">
        <v>350</v>
      </c>
      <c r="C33" s="223"/>
    </row>
    <row r="34" spans="1:3" s="250" customFormat="1" ht="12" customHeight="1" thickBot="1">
      <c r="A34" s="125" t="s">
        <v>18</v>
      </c>
      <c r="B34" s="105" t="s">
        <v>399</v>
      </c>
      <c r="C34" s="241"/>
    </row>
    <row r="35" spans="1:3" s="250" customFormat="1" ht="12" customHeight="1" thickBot="1">
      <c r="A35" s="122" t="s">
        <v>19</v>
      </c>
      <c r="B35" s="105" t="s">
        <v>400</v>
      </c>
      <c r="C35" s="242">
        <f>+C8+C19+C24+C25+C29+C33+C34</f>
        <v>50</v>
      </c>
    </row>
    <row r="36" spans="1:3" s="250" customFormat="1" ht="12" customHeight="1" thickBot="1">
      <c r="A36" s="144" t="s">
        <v>20</v>
      </c>
      <c r="B36" s="105" t="s">
        <v>401</v>
      </c>
      <c r="C36" s="242">
        <f>+C37+C38+C39</f>
        <v>40051</v>
      </c>
    </row>
    <row r="37" spans="1:3" s="250" customFormat="1" ht="12" customHeight="1">
      <c r="A37" s="332" t="s">
        <v>402</v>
      </c>
      <c r="B37" s="333" t="s">
        <v>175</v>
      </c>
      <c r="C37" s="66"/>
    </row>
    <row r="38" spans="1:3" s="250" customFormat="1" ht="12" customHeight="1">
      <c r="A38" s="332" t="s">
        <v>403</v>
      </c>
      <c r="B38" s="334" t="s">
        <v>3</v>
      </c>
      <c r="C38" s="197"/>
    </row>
    <row r="39" spans="1:3" s="340" customFormat="1" ht="12" customHeight="1" thickBot="1">
      <c r="A39" s="331" t="s">
        <v>404</v>
      </c>
      <c r="B39" s="110" t="s">
        <v>405</v>
      </c>
      <c r="C39" s="69">
        <v>40051</v>
      </c>
    </row>
    <row r="40" spans="1:3" s="340" customFormat="1" ht="15" customHeight="1" thickBot="1">
      <c r="A40" s="144" t="s">
        <v>21</v>
      </c>
      <c r="B40" s="145" t="s">
        <v>406</v>
      </c>
      <c r="C40" s="245">
        <f>+C35+C36</f>
        <v>40101</v>
      </c>
    </row>
    <row r="41" spans="1:3" s="340" customFormat="1" ht="15" customHeight="1">
      <c r="A41" s="146"/>
      <c r="B41" s="147"/>
      <c r="C41" s="243"/>
    </row>
    <row r="42" spans="1:3" ht="13.5" thickBot="1">
      <c r="A42" s="148"/>
      <c r="B42" s="149"/>
      <c r="C42" s="244"/>
    </row>
    <row r="43" spans="1:3" s="339" customFormat="1" ht="16.5" customHeight="1" thickBot="1">
      <c r="A43" s="150"/>
      <c r="B43" s="151" t="s">
        <v>51</v>
      </c>
      <c r="C43" s="245"/>
    </row>
    <row r="44" spans="1:3" s="341" customFormat="1" ht="12" customHeight="1" thickBot="1">
      <c r="A44" s="125" t="s">
        <v>12</v>
      </c>
      <c r="B44" s="105" t="s">
        <v>407</v>
      </c>
      <c r="C44" s="196">
        <f>SUM(C45:C49)</f>
        <v>39301</v>
      </c>
    </row>
    <row r="45" spans="1:3" ht="12" customHeight="1">
      <c r="A45" s="331" t="s">
        <v>90</v>
      </c>
      <c r="B45" s="9" t="s">
        <v>43</v>
      </c>
      <c r="C45" s="66">
        <v>23257</v>
      </c>
    </row>
    <row r="46" spans="1:3" ht="12" customHeight="1">
      <c r="A46" s="331" t="s">
        <v>91</v>
      </c>
      <c r="B46" s="8" t="s">
        <v>143</v>
      </c>
      <c r="C46" s="68">
        <v>6151</v>
      </c>
    </row>
    <row r="47" spans="1:3" ht="12" customHeight="1">
      <c r="A47" s="331" t="s">
        <v>92</v>
      </c>
      <c r="B47" s="8" t="s">
        <v>118</v>
      </c>
      <c r="C47" s="68">
        <v>9893</v>
      </c>
    </row>
    <row r="48" spans="1:3" ht="12" customHeight="1">
      <c r="A48" s="331" t="s">
        <v>93</v>
      </c>
      <c r="B48" s="8" t="s">
        <v>144</v>
      </c>
      <c r="C48" s="68"/>
    </row>
    <row r="49" spans="1:3" ht="12" customHeight="1" thickBot="1">
      <c r="A49" s="331" t="s">
        <v>119</v>
      </c>
      <c r="B49" s="8" t="s">
        <v>145</v>
      </c>
      <c r="C49" s="68"/>
    </row>
    <row r="50" spans="1:3" ht="12" customHeight="1" thickBot="1">
      <c r="A50" s="125" t="s">
        <v>13</v>
      </c>
      <c r="B50" s="105" t="s">
        <v>408</v>
      </c>
      <c r="C50" s="196">
        <f>SUM(C51:C53)</f>
        <v>0</v>
      </c>
    </row>
    <row r="51" spans="1:3" s="341" customFormat="1" ht="12" customHeight="1">
      <c r="A51" s="331" t="s">
        <v>96</v>
      </c>
      <c r="B51" s="9" t="s">
        <v>165</v>
      </c>
      <c r="C51" s="66"/>
    </row>
    <row r="52" spans="1:3" ht="12" customHeight="1">
      <c r="A52" s="331" t="s">
        <v>97</v>
      </c>
      <c r="B52" s="8" t="s">
        <v>147</v>
      </c>
      <c r="C52" s="68"/>
    </row>
    <row r="53" spans="1:3" ht="12" customHeight="1">
      <c r="A53" s="331" t="s">
        <v>98</v>
      </c>
      <c r="B53" s="8" t="s">
        <v>52</v>
      </c>
      <c r="C53" s="68"/>
    </row>
    <row r="54" spans="1:3" ht="12" customHeight="1">
      <c r="A54" s="331" t="s">
        <v>99</v>
      </c>
      <c r="B54" s="8" t="s">
        <v>4</v>
      </c>
      <c r="C54" s="68"/>
    </row>
    <row r="55" spans="1:3" ht="12" customHeight="1" thickBot="1">
      <c r="A55" s="388" t="s">
        <v>14</v>
      </c>
      <c r="B55" s="7" t="s">
        <v>44</v>
      </c>
      <c r="C55" s="197">
        <v>800</v>
      </c>
    </row>
    <row r="56" spans="1:3" ht="15" customHeight="1" thickBot="1">
      <c r="A56" s="125" t="s">
        <v>15</v>
      </c>
      <c r="B56" s="152" t="s">
        <v>409</v>
      </c>
      <c r="C56" s="246">
        <f>+C44+C50+C55</f>
        <v>40101</v>
      </c>
    </row>
    <row r="57" ht="13.5" thickBot="1">
      <c r="C57" s="247"/>
    </row>
    <row r="58" spans="1:3" ht="15" customHeight="1" thickBot="1">
      <c r="A58" s="155" t="s">
        <v>160</v>
      </c>
      <c r="B58" s="156"/>
      <c r="C58" s="103">
        <v>6</v>
      </c>
    </row>
    <row r="59" spans="1:3" ht="14.25" customHeight="1" thickBot="1">
      <c r="A59" s="155" t="s">
        <v>161</v>
      </c>
      <c r="B59" s="156"/>
      <c r="C59" s="10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31" useFirstPageNumber="1"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SheetLayoutView="100" workbookViewId="0" topLeftCell="A86">
      <selection activeCell="C89" sqref="C89"/>
    </sheetView>
  </sheetViews>
  <sheetFormatPr defaultColWidth="9.00390625" defaultRowHeight="12.75"/>
  <cols>
    <col min="1" max="1" width="9.50390625" style="261" customWidth="1"/>
    <col min="2" max="2" width="91.625" style="261" customWidth="1"/>
    <col min="3" max="3" width="21.625" style="262" customWidth="1"/>
    <col min="4" max="4" width="9.00390625" style="291" customWidth="1"/>
    <col min="5" max="16384" width="9.375" style="291" customWidth="1"/>
  </cols>
  <sheetData>
    <row r="1" spans="1:3" ht="15.75" customHeight="1">
      <c r="A1" s="617" t="s">
        <v>9</v>
      </c>
      <c r="B1" s="617"/>
      <c r="C1" s="617"/>
    </row>
    <row r="2" spans="1:3" ht="15.75" customHeight="1" thickBot="1">
      <c r="A2" s="618" t="s">
        <v>122</v>
      </c>
      <c r="B2" s="618"/>
      <c r="C2" s="186" t="s">
        <v>166</v>
      </c>
    </row>
    <row r="3" spans="1:3" ht="37.5" customHeight="1" thickBot="1">
      <c r="A3" s="23" t="s">
        <v>65</v>
      </c>
      <c r="B3" s="24" t="s">
        <v>11</v>
      </c>
      <c r="C3" s="39" t="s">
        <v>187</v>
      </c>
    </row>
    <row r="4" spans="1:3" s="292" customFormat="1" ht="12" customHeight="1" thickBot="1">
      <c r="A4" s="286">
        <v>1</v>
      </c>
      <c r="B4" s="287">
        <v>2</v>
      </c>
      <c r="C4" s="288">
        <v>3</v>
      </c>
    </row>
    <row r="5" spans="1:3" s="293" customFormat="1" ht="12" customHeight="1" thickBot="1">
      <c r="A5" s="20" t="s">
        <v>12</v>
      </c>
      <c r="B5" s="21" t="s">
        <v>188</v>
      </c>
      <c r="C5" s="176">
        <f>+C6+C7+C8+C9+C10+C11</f>
        <v>65864</v>
      </c>
    </row>
    <row r="6" spans="1:3" s="293" customFormat="1" ht="12" customHeight="1">
      <c r="A6" s="15" t="s">
        <v>90</v>
      </c>
      <c r="B6" s="294" t="s">
        <v>189</v>
      </c>
      <c r="C6" s="179">
        <v>18606</v>
      </c>
    </row>
    <row r="7" spans="1:3" s="293" customFormat="1" ht="12" customHeight="1">
      <c r="A7" s="14" t="s">
        <v>91</v>
      </c>
      <c r="B7" s="295" t="s">
        <v>190</v>
      </c>
      <c r="C7" s="178">
        <v>23824</v>
      </c>
    </row>
    <row r="8" spans="1:3" s="293" customFormat="1" ht="12" customHeight="1">
      <c r="A8" s="14" t="s">
        <v>92</v>
      </c>
      <c r="B8" s="295" t="s">
        <v>191</v>
      </c>
      <c r="C8" s="178">
        <v>20920</v>
      </c>
    </row>
    <row r="9" spans="1:3" s="293" customFormat="1" ht="12" customHeight="1">
      <c r="A9" s="14" t="s">
        <v>93</v>
      </c>
      <c r="B9" s="295" t="s">
        <v>192</v>
      </c>
      <c r="C9" s="178">
        <v>2514</v>
      </c>
    </row>
    <row r="10" spans="1:3" s="293" customFormat="1" ht="12" customHeight="1">
      <c r="A10" s="14" t="s">
        <v>119</v>
      </c>
      <c r="B10" s="295" t="s">
        <v>193</v>
      </c>
      <c r="C10" s="178"/>
    </row>
    <row r="11" spans="1:3" s="293" customFormat="1" ht="12" customHeight="1" thickBot="1">
      <c r="A11" s="16" t="s">
        <v>94</v>
      </c>
      <c r="B11" s="296" t="s">
        <v>194</v>
      </c>
      <c r="C11" s="178"/>
    </row>
    <row r="12" spans="1:3" s="293" customFormat="1" ht="12" customHeight="1" thickBot="1">
      <c r="A12" s="20" t="s">
        <v>13</v>
      </c>
      <c r="B12" s="171" t="s">
        <v>195</v>
      </c>
      <c r="C12" s="176">
        <f>+C13+C14+C15+C16+C17</f>
        <v>0</v>
      </c>
    </row>
    <row r="13" spans="1:3" s="293" customFormat="1" ht="12" customHeight="1">
      <c r="A13" s="15" t="s">
        <v>96</v>
      </c>
      <c r="B13" s="294" t="s">
        <v>196</v>
      </c>
      <c r="C13" s="179"/>
    </row>
    <row r="14" spans="1:3" s="293" customFormat="1" ht="12" customHeight="1">
      <c r="A14" s="14" t="s">
        <v>97</v>
      </c>
      <c r="B14" s="295" t="s">
        <v>197</v>
      </c>
      <c r="C14" s="178"/>
    </row>
    <row r="15" spans="1:3" s="293" customFormat="1" ht="12" customHeight="1">
      <c r="A15" s="14" t="s">
        <v>98</v>
      </c>
      <c r="B15" s="295" t="s">
        <v>415</v>
      </c>
      <c r="C15" s="178"/>
    </row>
    <row r="16" spans="1:3" s="293" customFormat="1" ht="12" customHeight="1">
      <c r="A16" s="14" t="s">
        <v>99</v>
      </c>
      <c r="B16" s="295" t="s">
        <v>416</v>
      </c>
      <c r="C16" s="178"/>
    </row>
    <row r="17" spans="1:3" s="293" customFormat="1" ht="12" customHeight="1">
      <c r="A17" s="14" t="s">
        <v>100</v>
      </c>
      <c r="B17" s="295" t="s">
        <v>198</v>
      </c>
      <c r="C17" s="178"/>
    </row>
    <row r="18" spans="1:3" s="293" customFormat="1" ht="12" customHeight="1" thickBot="1">
      <c r="A18" s="16" t="s">
        <v>109</v>
      </c>
      <c r="B18" s="296" t="s">
        <v>199</v>
      </c>
      <c r="C18" s="180"/>
    </row>
    <row r="19" spans="1:3" s="293" customFormat="1" ht="12" customHeight="1" thickBot="1">
      <c r="A19" s="20" t="s">
        <v>14</v>
      </c>
      <c r="B19" s="21" t="s">
        <v>200</v>
      </c>
      <c r="C19" s="176">
        <f>+C20+C21+C22+C23+C24</f>
        <v>0</v>
      </c>
    </row>
    <row r="20" spans="1:3" s="293" customFormat="1" ht="12" customHeight="1">
      <c r="A20" s="15" t="s">
        <v>79</v>
      </c>
      <c r="B20" s="294" t="s">
        <v>201</v>
      </c>
      <c r="C20" s="179"/>
    </row>
    <row r="21" spans="1:3" s="293" customFormat="1" ht="12" customHeight="1">
      <c r="A21" s="14" t="s">
        <v>80</v>
      </c>
      <c r="B21" s="295" t="s">
        <v>202</v>
      </c>
      <c r="C21" s="178"/>
    </row>
    <row r="22" spans="1:3" s="293" customFormat="1" ht="12" customHeight="1">
      <c r="A22" s="14" t="s">
        <v>81</v>
      </c>
      <c r="B22" s="295" t="s">
        <v>417</v>
      </c>
      <c r="C22" s="178"/>
    </row>
    <row r="23" spans="1:3" s="293" customFormat="1" ht="12" customHeight="1">
      <c r="A23" s="14" t="s">
        <v>82</v>
      </c>
      <c r="B23" s="295" t="s">
        <v>418</v>
      </c>
      <c r="C23" s="178"/>
    </row>
    <row r="24" spans="1:3" s="293" customFormat="1" ht="12" customHeight="1">
      <c r="A24" s="14" t="s">
        <v>131</v>
      </c>
      <c r="B24" s="295" t="s">
        <v>203</v>
      </c>
      <c r="C24" s="178"/>
    </row>
    <row r="25" spans="1:3" s="293" customFormat="1" ht="12" customHeight="1" thickBot="1">
      <c r="A25" s="16" t="s">
        <v>132</v>
      </c>
      <c r="B25" s="296" t="s">
        <v>204</v>
      </c>
      <c r="C25" s="180"/>
    </row>
    <row r="26" spans="1:3" s="293" customFormat="1" ht="12" customHeight="1" thickBot="1">
      <c r="A26" s="20" t="s">
        <v>133</v>
      </c>
      <c r="B26" s="21" t="s">
        <v>205</v>
      </c>
      <c r="C26" s="182">
        <f>+C27+C30+C31+C32</f>
        <v>105691</v>
      </c>
    </row>
    <row r="27" spans="1:3" s="293" customFormat="1" ht="12" customHeight="1">
      <c r="A27" s="15" t="s">
        <v>206</v>
      </c>
      <c r="B27" s="294" t="s">
        <v>212</v>
      </c>
      <c r="C27" s="289">
        <f>+C28+C29</f>
        <v>98841</v>
      </c>
    </row>
    <row r="28" spans="1:3" s="293" customFormat="1" ht="12" customHeight="1">
      <c r="A28" s="14" t="s">
        <v>207</v>
      </c>
      <c r="B28" s="295" t="s">
        <v>213</v>
      </c>
      <c r="C28" s="178">
        <v>3250</v>
      </c>
    </row>
    <row r="29" spans="1:3" s="293" customFormat="1" ht="12" customHeight="1">
      <c r="A29" s="14" t="s">
        <v>208</v>
      </c>
      <c r="B29" s="295" t="s">
        <v>214</v>
      </c>
      <c r="C29" s="178">
        <v>95591</v>
      </c>
    </row>
    <row r="30" spans="1:3" s="293" customFormat="1" ht="12" customHeight="1">
      <c r="A30" s="14" t="s">
        <v>209</v>
      </c>
      <c r="B30" s="295" t="s">
        <v>215</v>
      </c>
      <c r="C30" s="178">
        <v>6800</v>
      </c>
    </row>
    <row r="31" spans="1:3" s="293" customFormat="1" ht="12" customHeight="1">
      <c r="A31" s="14" t="s">
        <v>210</v>
      </c>
      <c r="B31" s="295" t="s">
        <v>216</v>
      </c>
      <c r="C31" s="178"/>
    </row>
    <row r="32" spans="1:3" s="293" customFormat="1" ht="12" customHeight="1" thickBot="1">
      <c r="A32" s="16" t="s">
        <v>211</v>
      </c>
      <c r="B32" s="296" t="s">
        <v>217</v>
      </c>
      <c r="C32" s="180">
        <v>50</v>
      </c>
    </row>
    <row r="33" spans="1:3" s="293" customFormat="1" ht="12" customHeight="1" thickBot="1">
      <c r="A33" s="20" t="s">
        <v>16</v>
      </c>
      <c r="B33" s="21" t="s">
        <v>218</v>
      </c>
      <c r="C33" s="176">
        <f>SUM(C34:C43)</f>
        <v>12748</v>
      </c>
    </row>
    <row r="34" spans="1:3" s="293" customFormat="1" ht="12" customHeight="1">
      <c r="A34" s="15" t="s">
        <v>83</v>
      </c>
      <c r="B34" s="294" t="s">
        <v>221</v>
      </c>
      <c r="C34" s="179"/>
    </row>
    <row r="35" spans="1:3" s="293" customFormat="1" ht="12" customHeight="1">
      <c r="A35" s="14" t="s">
        <v>84</v>
      </c>
      <c r="B35" s="295" t="s">
        <v>222</v>
      </c>
      <c r="C35" s="178">
        <v>1090</v>
      </c>
    </row>
    <row r="36" spans="1:3" s="293" customFormat="1" ht="12" customHeight="1">
      <c r="A36" s="14" t="s">
        <v>85</v>
      </c>
      <c r="B36" s="295" t="s">
        <v>223</v>
      </c>
      <c r="C36" s="178"/>
    </row>
    <row r="37" spans="1:3" s="293" customFormat="1" ht="12" customHeight="1">
      <c r="A37" s="14" t="s">
        <v>135</v>
      </c>
      <c r="B37" s="295" t="s">
        <v>224</v>
      </c>
      <c r="C37" s="178"/>
    </row>
    <row r="38" spans="1:3" s="293" customFormat="1" ht="12" customHeight="1">
      <c r="A38" s="14" t="s">
        <v>136</v>
      </c>
      <c r="B38" s="295" t="s">
        <v>225</v>
      </c>
      <c r="C38" s="178">
        <v>9245</v>
      </c>
    </row>
    <row r="39" spans="1:3" s="293" customFormat="1" ht="12" customHeight="1">
      <c r="A39" s="14" t="s">
        <v>137</v>
      </c>
      <c r="B39" s="295" t="s">
        <v>226</v>
      </c>
      <c r="C39" s="178">
        <v>2413</v>
      </c>
    </row>
    <row r="40" spans="1:3" s="293" customFormat="1" ht="12" customHeight="1">
      <c r="A40" s="14" t="s">
        <v>138</v>
      </c>
      <c r="B40" s="295" t="s">
        <v>227</v>
      </c>
      <c r="C40" s="178"/>
    </row>
    <row r="41" spans="1:3" s="293" customFormat="1" ht="12" customHeight="1">
      <c r="A41" s="14" t="s">
        <v>139</v>
      </c>
      <c r="B41" s="295" t="s">
        <v>228</v>
      </c>
      <c r="C41" s="178"/>
    </row>
    <row r="42" spans="1:3" s="293" customFormat="1" ht="12" customHeight="1">
      <c r="A42" s="14" t="s">
        <v>219</v>
      </c>
      <c r="B42" s="295" t="s">
        <v>229</v>
      </c>
      <c r="C42" s="181"/>
    </row>
    <row r="43" spans="1:3" s="293" customFormat="1" ht="12" customHeight="1" thickBot="1">
      <c r="A43" s="16" t="s">
        <v>220</v>
      </c>
      <c r="B43" s="296" t="s">
        <v>230</v>
      </c>
      <c r="C43" s="281"/>
    </row>
    <row r="44" spans="1:3" s="293" customFormat="1" ht="12" customHeight="1" thickBot="1">
      <c r="A44" s="20" t="s">
        <v>17</v>
      </c>
      <c r="B44" s="21" t="s">
        <v>231</v>
      </c>
      <c r="C44" s="176">
        <f>SUM(C45:C49)</f>
        <v>15000</v>
      </c>
    </row>
    <row r="45" spans="1:3" s="293" customFormat="1" ht="12" customHeight="1">
      <c r="A45" s="15" t="s">
        <v>86</v>
      </c>
      <c r="B45" s="294" t="s">
        <v>235</v>
      </c>
      <c r="C45" s="344"/>
    </row>
    <row r="46" spans="1:3" s="293" customFormat="1" ht="12" customHeight="1">
      <c r="A46" s="14" t="s">
        <v>87</v>
      </c>
      <c r="B46" s="295" t="s">
        <v>236</v>
      </c>
      <c r="C46" s="181">
        <v>15000</v>
      </c>
    </row>
    <row r="47" spans="1:3" s="293" customFormat="1" ht="12" customHeight="1">
      <c r="A47" s="14" t="s">
        <v>232</v>
      </c>
      <c r="B47" s="295" t="s">
        <v>237</v>
      </c>
      <c r="C47" s="181"/>
    </row>
    <row r="48" spans="1:3" s="293" customFormat="1" ht="12" customHeight="1">
      <c r="A48" s="14" t="s">
        <v>233</v>
      </c>
      <c r="B48" s="295" t="s">
        <v>238</v>
      </c>
      <c r="C48" s="181"/>
    </row>
    <row r="49" spans="1:3" s="293" customFormat="1" ht="12" customHeight="1" thickBot="1">
      <c r="A49" s="16" t="s">
        <v>234</v>
      </c>
      <c r="B49" s="296" t="s">
        <v>239</v>
      </c>
      <c r="C49" s="281"/>
    </row>
    <row r="50" spans="1:3" s="293" customFormat="1" ht="12" customHeight="1" thickBot="1">
      <c r="A50" s="20" t="s">
        <v>140</v>
      </c>
      <c r="B50" s="21" t="s">
        <v>240</v>
      </c>
      <c r="C50" s="176">
        <f>SUM(C51:C53)</f>
        <v>3636</v>
      </c>
    </row>
    <row r="51" spans="1:3" s="293" customFormat="1" ht="12" customHeight="1">
      <c r="A51" s="15" t="s">
        <v>88</v>
      </c>
      <c r="B51" s="294" t="s">
        <v>241</v>
      </c>
      <c r="C51" s="179"/>
    </row>
    <row r="52" spans="1:3" s="293" customFormat="1" ht="12" customHeight="1">
      <c r="A52" s="14" t="s">
        <v>89</v>
      </c>
      <c r="B52" s="295" t="s">
        <v>242</v>
      </c>
      <c r="C52" s="178"/>
    </row>
    <row r="53" spans="1:3" s="293" customFormat="1" ht="12" customHeight="1">
      <c r="A53" s="14" t="s">
        <v>245</v>
      </c>
      <c r="B53" s="295" t="s">
        <v>243</v>
      </c>
      <c r="C53" s="178">
        <v>3636</v>
      </c>
    </row>
    <row r="54" spans="1:3" s="293" customFormat="1" ht="12" customHeight="1" thickBot="1">
      <c r="A54" s="16" t="s">
        <v>246</v>
      </c>
      <c r="B54" s="296" t="s">
        <v>244</v>
      </c>
      <c r="C54" s="180"/>
    </row>
    <row r="55" spans="1:3" s="293" customFormat="1" ht="12" customHeight="1" thickBot="1">
      <c r="A55" s="20" t="s">
        <v>19</v>
      </c>
      <c r="B55" s="171" t="s">
        <v>247</v>
      </c>
      <c r="C55" s="176">
        <f>SUM(C56:C58)</f>
        <v>0</v>
      </c>
    </row>
    <row r="56" spans="1:3" s="293" customFormat="1" ht="12" customHeight="1">
      <c r="A56" s="15" t="s">
        <v>141</v>
      </c>
      <c r="B56" s="294" t="s">
        <v>249</v>
      </c>
      <c r="C56" s="181"/>
    </row>
    <row r="57" spans="1:3" s="293" customFormat="1" ht="12" customHeight="1">
      <c r="A57" s="14" t="s">
        <v>142</v>
      </c>
      <c r="B57" s="295" t="s">
        <v>420</v>
      </c>
      <c r="C57" s="181"/>
    </row>
    <row r="58" spans="1:3" s="293" customFormat="1" ht="12" customHeight="1">
      <c r="A58" s="14" t="s">
        <v>167</v>
      </c>
      <c r="B58" s="295" t="s">
        <v>250</v>
      </c>
      <c r="C58" s="181"/>
    </row>
    <row r="59" spans="1:3" s="293" customFormat="1" ht="12" customHeight="1" thickBot="1">
      <c r="A59" s="16" t="s">
        <v>248</v>
      </c>
      <c r="B59" s="296" t="s">
        <v>251</v>
      </c>
      <c r="C59" s="181"/>
    </row>
    <row r="60" spans="1:3" s="293" customFormat="1" ht="12" customHeight="1" thickBot="1">
      <c r="A60" s="20" t="s">
        <v>20</v>
      </c>
      <c r="B60" s="21" t="s">
        <v>252</v>
      </c>
      <c r="C60" s="182">
        <f>+C5+C12+C19+C26+C33+C44+C50+C55</f>
        <v>202939</v>
      </c>
    </row>
    <row r="61" spans="1:3" s="293" customFormat="1" ht="12" customHeight="1" thickBot="1">
      <c r="A61" s="297" t="s">
        <v>253</v>
      </c>
      <c r="B61" s="171" t="s">
        <v>254</v>
      </c>
      <c r="C61" s="176">
        <f>SUM(C62:C64)</f>
        <v>0</v>
      </c>
    </row>
    <row r="62" spans="1:3" s="293" customFormat="1" ht="12" customHeight="1">
      <c r="A62" s="15" t="s">
        <v>287</v>
      </c>
      <c r="B62" s="294" t="s">
        <v>255</v>
      </c>
      <c r="C62" s="181"/>
    </row>
    <row r="63" spans="1:3" s="293" customFormat="1" ht="12" customHeight="1">
      <c r="A63" s="14" t="s">
        <v>296</v>
      </c>
      <c r="B63" s="295" t="s">
        <v>256</v>
      </c>
      <c r="C63" s="181"/>
    </row>
    <row r="64" spans="1:3" s="293" customFormat="1" ht="12" customHeight="1" thickBot="1">
      <c r="A64" s="16" t="s">
        <v>297</v>
      </c>
      <c r="B64" s="298" t="s">
        <v>257</v>
      </c>
      <c r="C64" s="181"/>
    </row>
    <row r="65" spans="1:3" s="293" customFormat="1" ht="12" customHeight="1" thickBot="1">
      <c r="A65" s="297" t="s">
        <v>258</v>
      </c>
      <c r="B65" s="171" t="s">
        <v>259</v>
      </c>
      <c r="C65" s="176">
        <f>SUM(C66:C69)</f>
        <v>30000</v>
      </c>
    </row>
    <row r="66" spans="1:3" s="293" customFormat="1" ht="12" customHeight="1">
      <c r="A66" s="15" t="s">
        <v>120</v>
      </c>
      <c r="B66" s="294" t="s">
        <v>260</v>
      </c>
      <c r="C66" s="181"/>
    </row>
    <row r="67" spans="1:3" s="293" customFormat="1" ht="12" customHeight="1">
      <c r="A67" s="14" t="s">
        <v>121</v>
      </c>
      <c r="B67" s="295" t="s">
        <v>261</v>
      </c>
      <c r="C67" s="181"/>
    </row>
    <row r="68" spans="1:3" s="293" customFormat="1" ht="12" customHeight="1">
      <c r="A68" s="14" t="s">
        <v>288</v>
      </c>
      <c r="B68" s="295" t="s">
        <v>262</v>
      </c>
      <c r="C68" s="181">
        <v>30000</v>
      </c>
    </row>
    <row r="69" spans="1:3" s="293" customFormat="1" ht="12" customHeight="1" thickBot="1">
      <c r="A69" s="16" t="s">
        <v>289</v>
      </c>
      <c r="B69" s="296" t="s">
        <v>263</v>
      </c>
      <c r="C69" s="181"/>
    </row>
    <row r="70" spans="1:3" s="293" customFormat="1" ht="12" customHeight="1" thickBot="1">
      <c r="A70" s="297" t="s">
        <v>264</v>
      </c>
      <c r="B70" s="171" t="s">
        <v>265</v>
      </c>
      <c r="C70" s="176">
        <f>SUM(C71:C72)</f>
        <v>17056</v>
      </c>
    </row>
    <row r="71" spans="1:3" s="293" customFormat="1" ht="12" customHeight="1">
      <c r="A71" s="15" t="s">
        <v>290</v>
      </c>
      <c r="B71" s="294" t="s">
        <v>266</v>
      </c>
      <c r="C71" s="181">
        <v>17056</v>
      </c>
    </row>
    <row r="72" spans="1:3" s="293" customFormat="1" ht="12" customHeight="1" thickBot="1">
      <c r="A72" s="16" t="s">
        <v>291</v>
      </c>
      <c r="B72" s="296" t="s">
        <v>267</v>
      </c>
      <c r="C72" s="181"/>
    </row>
    <row r="73" spans="1:3" s="293" customFormat="1" ht="12" customHeight="1" thickBot="1">
      <c r="A73" s="297" t="s">
        <v>268</v>
      </c>
      <c r="B73" s="171" t="s">
        <v>269</v>
      </c>
      <c r="C73" s="176">
        <f>SUM(C74:C76)</f>
        <v>0</v>
      </c>
    </row>
    <row r="74" spans="1:3" s="293" customFormat="1" ht="12" customHeight="1">
      <c r="A74" s="15" t="s">
        <v>292</v>
      </c>
      <c r="B74" s="294" t="s">
        <v>270</v>
      </c>
      <c r="C74" s="181"/>
    </row>
    <row r="75" spans="1:3" s="293" customFormat="1" ht="12" customHeight="1">
      <c r="A75" s="14" t="s">
        <v>293</v>
      </c>
      <c r="B75" s="295" t="s">
        <v>271</v>
      </c>
      <c r="C75" s="181"/>
    </row>
    <row r="76" spans="1:3" s="293" customFormat="1" ht="12" customHeight="1" thickBot="1">
      <c r="A76" s="16" t="s">
        <v>294</v>
      </c>
      <c r="B76" s="296" t="s">
        <v>272</v>
      </c>
      <c r="C76" s="181"/>
    </row>
    <row r="77" spans="1:3" s="293" customFormat="1" ht="12" customHeight="1" thickBot="1">
      <c r="A77" s="297" t="s">
        <v>273</v>
      </c>
      <c r="B77" s="171" t="s">
        <v>295</v>
      </c>
      <c r="C77" s="176">
        <f>SUM(C78:C81)</f>
        <v>0</v>
      </c>
    </row>
    <row r="78" spans="1:3" s="293" customFormat="1" ht="12" customHeight="1">
      <c r="A78" s="299" t="s">
        <v>274</v>
      </c>
      <c r="B78" s="294" t="s">
        <v>275</v>
      </c>
      <c r="C78" s="181"/>
    </row>
    <row r="79" spans="1:3" s="293" customFormat="1" ht="12" customHeight="1">
      <c r="A79" s="300" t="s">
        <v>276</v>
      </c>
      <c r="B79" s="295" t="s">
        <v>277</v>
      </c>
      <c r="C79" s="181"/>
    </row>
    <row r="80" spans="1:3" s="293" customFormat="1" ht="12" customHeight="1">
      <c r="A80" s="300" t="s">
        <v>278</v>
      </c>
      <c r="B80" s="295" t="s">
        <v>279</v>
      </c>
      <c r="C80" s="181"/>
    </row>
    <row r="81" spans="1:3" s="293" customFormat="1" ht="12" customHeight="1" thickBot="1">
      <c r="A81" s="301" t="s">
        <v>280</v>
      </c>
      <c r="B81" s="296" t="s">
        <v>281</v>
      </c>
      <c r="C81" s="181"/>
    </row>
    <row r="82" spans="1:3" s="293" customFormat="1" ht="13.5" customHeight="1" thickBot="1">
      <c r="A82" s="297" t="s">
        <v>282</v>
      </c>
      <c r="B82" s="171" t="s">
        <v>283</v>
      </c>
      <c r="C82" s="345"/>
    </row>
    <row r="83" spans="1:3" s="293" customFormat="1" ht="15.75" customHeight="1" thickBot="1">
      <c r="A83" s="297" t="s">
        <v>284</v>
      </c>
      <c r="B83" s="302" t="s">
        <v>285</v>
      </c>
      <c r="C83" s="182">
        <f>+C61+C65+C70+C73+C77+C82</f>
        <v>47056</v>
      </c>
    </row>
    <row r="84" spans="1:3" s="293" customFormat="1" ht="16.5" customHeight="1" thickBot="1">
      <c r="A84" s="303" t="s">
        <v>298</v>
      </c>
      <c r="B84" s="304" t="s">
        <v>286</v>
      </c>
      <c r="C84" s="182">
        <f>+C60+C83</f>
        <v>249995</v>
      </c>
    </row>
    <row r="85" spans="1:3" s="293" customFormat="1" ht="83.25" customHeight="1">
      <c r="A85" s="5"/>
      <c r="B85" s="6"/>
      <c r="C85" s="183"/>
    </row>
    <row r="86" spans="1:3" ht="16.5" customHeight="1">
      <c r="A86" s="617" t="s">
        <v>41</v>
      </c>
      <c r="B86" s="617"/>
      <c r="C86" s="617"/>
    </row>
    <row r="87" spans="1:3" s="305" customFormat="1" ht="16.5" customHeight="1" thickBot="1">
      <c r="A87" s="619" t="s">
        <v>123</v>
      </c>
      <c r="B87" s="619"/>
      <c r="C87" s="108" t="s">
        <v>166</v>
      </c>
    </row>
    <row r="88" spans="1:3" ht="37.5" customHeight="1" thickBot="1">
      <c r="A88" s="23" t="s">
        <v>65</v>
      </c>
      <c r="B88" s="24" t="s">
        <v>42</v>
      </c>
      <c r="C88" s="39" t="s">
        <v>187</v>
      </c>
    </row>
    <row r="89" spans="1:3" s="292" customFormat="1" ht="12" customHeight="1" thickBot="1">
      <c r="A89" s="34">
        <v>1</v>
      </c>
      <c r="B89" s="35">
        <v>2</v>
      </c>
      <c r="C89" s="36">
        <v>3</v>
      </c>
    </row>
    <row r="90" spans="1:3" ht="12" customHeight="1" thickBot="1">
      <c r="A90" s="22" t="s">
        <v>12</v>
      </c>
      <c r="B90" s="28" t="s">
        <v>301</v>
      </c>
      <c r="C90" s="175">
        <f>SUM(C91:C95)</f>
        <v>227078</v>
      </c>
    </row>
    <row r="91" spans="1:3" ht="12" customHeight="1">
      <c r="A91" s="17" t="s">
        <v>90</v>
      </c>
      <c r="B91" s="10" t="s">
        <v>43</v>
      </c>
      <c r="C91" s="177">
        <v>77473</v>
      </c>
    </row>
    <row r="92" spans="1:3" ht="12" customHeight="1">
      <c r="A92" s="14" t="s">
        <v>91</v>
      </c>
      <c r="B92" s="8" t="s">
        <v>143</v>
      </c>
      <c r="C92" s="178">
        <v>20296</v>
      </c>
    </row>
    <row r="93" spans="1:3" ht="12" customHeight="1">
      <c r="A93" s="14" t="s">
        <v>92</v>
      </c>
      <c r="B93" s="8" t="s">
        <v>118</v>
      </c>
      <c r="C93" s="180">
        <v>79645</v>
      </c>
    </row>
    <row r="94" spans="1:3" ht="12" customHeight="1">
      <c r="A94" s="14" t="s">
        <v>93</v>
      </c>
      <c r="B94" s="11" t="s">
        <v>144</v>
      </c>
      <c r="C94" s="180">
        <v>18341</v>
      </c>
    </row>
    <row r="95" spans="1:3" ht="12" customHeight="1">
      <c r="A95" s="14" t="s">
        <v>104</v>
      </c>
      <c r="B95" s="19" t="s">
        <v>145</v>
      </c>
      <c r="C95" s="180">
        <v>31323</v>
      </c>
    </row>
    <row r="96" spans="1:3" ht="12" customHeight="1">
      <c r="A96" s="14" t="s">
        <v>94</v>
      </c>
      <c r="B96" s="8" t="s">
        <v>302</v>
      </c>
      <c r="C96" s="180"/>
    </row>
    <row r="97" spans="1:3" ht="12" customHeight="1">
      <c r="A97" s="14" t="s">
        <v>95</v>
      </c>
      <c r="B97" s="111" t="s">
        <v>303</v>
      </c>
      <c r="C97" s="180"/>
    </row>
    <row r="98" spans="1:3" ht="12" customHeight="1">
      <c r="A98" s="14" t="s">
        <v>105</v>
      </c>
      <c r="B98" s="112" t="s">
        <v>304</v>
      </c>
      <c r="C98" s="180"/>
    </row>
    <row r="99" spans="1:3" ht="12" customHeight="1">
      <c r="A99" s="14" t="s">
        <v>106</v>
      </c>
      <c r="B99" s="112" t="s">
        <v>305</v>
      </c>
      <c r="C99" s="180"/>
    </row>
    <row r="100" spans="1:3" ht="12" customHeight="1">
      <c r="A100" s="14" t="s">
        <v>107</v>
      </c>
      <c r="B100" s="111" t="s">
        <v>306</v>
      </c>
      <c r="C100" s="180">
        <v>1323</v>
      </c>
    </row>
    <row r="101" spans="1:3" ht="12" customHeight="1">
      <c r="A101" s="14" t="s">
        <v>108</v>
      </c>
      <c r="B101" s="111" t="s">
        <v>307</v>
      </c>
      <c r="C101" s="180"/>
    </row>
    <row r="102" spans="1:3" ht="12" customHeight="1">
      <c r="A102" s="14" t="s">
        <v>110</v>
      </c>
      <c r="B102" s="112" t="s">
        <v>308</v>
      </c>
      <c r="C102" s="180"/>
    </row>
    <row r="103" spans="1:3" ht="12" customHeight="1">
      <c r="A103" s="13" t="s">
        <v>146</v>
      </c>
      <c r="B103" s="113" t="s">
        <v>309</v>
      </c>
      <c r="C103" s="180"/>
    </row>
    <row r="104" spans="1:3" ht="12" customHeight="1">
      <c r="A104" s="14" t="s">
        <v>299</v>
      </c>
      <c r="B104" s="113" t="s">
        <v>310</v>
      </c>
      <c r="C104" s="180"/>
    </row>
    <row r="105" spans="1:3" ht="12" customHeight="1" thickBot="1">
      <c r="A105" s="18" t="s">
        <v>300</v>
      </c>
      <c r="B105" s="114" t="s">
        <v>311</v>
      </c>
      <c r="C105" s="184">
        <v>30000</v>
      </c>
    </row>
    <row r="106" spans="1:3" ht="12" customHeight="1" thickBot="1">
      <c r="A106" s="20" t="s">
        <v>13</v>
      </c>
      <c r="B106" s="27" t="s">
        <v>312</v>
      </c>
      <c r="C106" s="176">
        <f>+C107+C109+C111</f>
        <v>15000</v>
      </c>
    </row>
    <row r="107" spans="1:3" ht="12" customHeight="1">
      <c r="A107" s="15" t="s">
        <v>96</v>
      </c>
      <c r="B107" s="8" t="s">
        <v>165</v>
      </c>
      <c r="C107" s="179">
        <v>3415</v>
      </c>
    </row>
    <row r="108" spans="1:3" ht="12" customHeight="1">
      <c r="A108" s="15" t="s">
        <v>97</v>
      </c>
      <c r="B108" s="12" t="s">
        <v>316</v>
      </c>
      <c r="C108" s="179"/>
    </row>
    <row r="109" spans="1:3" ht="12" customHeight="1">
      <c r="A109" s="15" t="s">
        <v>98</v>
      </c>
      <c r="B109" s="12" t="s">
        <v>147</v>
      </c>
      <c r="C109" s="178">
        <v>5450</v>
      </c>
    </row>
    <row r="110" spans="1:3" ht="12" customHeight="1">
      <c r="A110" s="15" t="s">
        <v>99</v>
      </c>
      <c r="B110" s="12" t="s">
        <v>317</v>
      </c>
      <c r="C110" s="160"/>
    </row>
    <row r="111" spans="1:3" ht="12" customHeight="1">
      <c r="A111" s="15" t="s">
        <v>100</v>
      </c>
      <c r="B111" s="173" t="s">
        <v>168</v>
      </c>
      <c r="C111" s="160">
        <v>6135</v>
      </c>
    </row>
    <row r="112" spans="1:3" ht="12" customHeight="1">
      <c r="A112" s="15" t="s">
        <v>109</v>
      </c>
      <c r="B112" s="172" t="s">
        <v>421</v>
      </c>
      <c r="C112" s="160"/>
    </row>
    <row r="113" spans="1:3" ht="12" customHeight="1">
      <c r="A113" s="15" t="s">
        <v>111</v>
      </c>
      <c r="B113" s="290" t="s">
        <v>322</v>
      </c>
      <c r="C113" s="160"/>
    </row>
    <row r="114" spans="1:3" ht="15.75">
      <c r="A114" s="15" t="s">
        <v>148</v>
      </c>
      <c r="B114" s="112" t="s">
        <v>305</v>
      </c>
      <c r="C114" s="160"/>
    </row>
    <row r="115" spans="1:3" ht="12" customHeight="1">
      <c r="A115" s="15" t="s">
        <v>149</v>
      </c>
      <c r="B115" s="112" t="s">
        <v>321</v>
      </c>
      <c r="C115" s="160"/>
    </row>
    <row r="116" spans="1:3" ht="12" customHeight="1">
      <c r="A116" s="15" t="s">
        <v>150</v>
      </c>
      <c r="B116" s="112" t="s">
        <v>320</v>
      </c>
      <c r="C116" s="160"/>
    </row>
    <row r="117" spans="1:3" ht="12" customHeight="1">
      <c r="A117" s="15" t="s">
        <v>313</v>
      </c>
      <c r="B117" s="112" t="s">
        <v>308</v>
      </c>
      <c r="C117" s="160"/>
    </row>
    <row r="118" spans="1:3" ht="12" customHeight="1">
      <c r="A118" s="15" t="s">
        <v>314</v>
      </c>
      <c r="B118" s="112" t="s">
        <v>319</v>
      </c>
      <c r="C118" s="160"/>
    </row>
    <row r="119" spans="1:3" ht="16.5" thickBot="1">
      <c r="A119" s="13" t="s">
        <v>315</v>
      </c>
      <c r="B119" s="112" t="s">
        <v>318</v>
      </c>
      <c r="C119" s="162">
        <v>6135</v>
      </c>
    </row>
    <row r="120" spans="1:3" ht="12" customHeight="1" thickBot="1">
      <c r="A120" s="20" t="s">
        <v>14</v>
      </c>
      <c r="B120" s="105" t="s">
        <v>323</v>
      </c>
      <c r="C120" s="176">
        <f>+C121+C122</f>
        <v>7917</v>
      </c>
    </row>
    <row r="121" spans="1:3" ht="12" customHeight="1">
      <c r="A121" s="15" t="s">
        <v>79</v>
      </c>
      <c r="B121" s="9" t="s">
        <v>53</v>
      </c>
      <c r="C121" s="179">
        <v>3600</v>
      </c>
    </row>
    <row r="122" spans="1:3" ht="12" customHeight="1" thickBot="1">
      <c r="A122" s="16" t="s">
        <v>80</v>
      </c>
      <c r="B122" s="12" t="s">
        <v>54</v>
      </c>
      <c r="C122" s="180">
        <v>4317</v>
      </c>
    </row>
    <row r="123" spans="1:3" ht="12" customHeight="1" thickBot="1">
      <c r="A123" s="20" t="s">
        <v>15</v>
      </c>
      <c r="B123" s="105" t="s">
        <v>324</v>
      </c>
      <c r="C123" s="176">
        <f>+C90+C106+C120</f>
        <v>249995</v>
      </c>
    </row>
    <row r="124" spans="1:3" ht="12" customHeight="1" thickBot="1">
      <c r="A124" s="20" t="s">
        <v>16</v>
      </c>
      <c r="B124" s="105" t="s">
        <v>325</v>
      </c>
      <c r="C124" s="176">
        <f>+C125+C126+C127</f>
        <v>0</v>
      </c>
    </row>
    <row r="125" spans="1:3" ht="12" customHeight="1">
      <c r="A125" s="15" t="s">
        <v>83</v>
      </c>
      <c r="B125" s="9" t="s">
        <v>326</v>
      </c>
      <c r="C125" s="160"/>
    </row>
    <row r="126" spans="1:3" ht="12" customHeight="1">
      <c r="A126" s="15" t="s">
        <v>84</v>
      </c>
      <c r="B126" s="9" t="s">
        <v>327</v>
      </c>
      <c r="C126" s="160"/>
    </row>
    <row r="127" spans="1:3" ht="12" customHeight="1" thickBot="1">
      <c r="A127" s="13" t="s">
        <v>85</v>
      </c>
      <c r="B127" s="7" t="s">
        <v>328</v>
      </c>
      <c r="C127" s="160"/>
    </row>
    <row r="128" spans="1:3" ht="12" customHeight="1" thickBot="1">
      <c r="A128" s="20" t="s">
        <v>17</v>
      </c>
      <c r="B128" s="105" t="s">
        <v>377</v>
      </c>
      <c r="C128" s="176">
        <f>+C129+C130+C131+C132</f>
        <v>0</v>
      </c>
    </row>
    <row r="129" spans="1:3" ht="12" customHeight="1">
      <c r="A129" s="15" t="s">
        <v>86</v>
      </c>
      <c r="B129" s="9" t="s">
        <v>329</v>
      </c>
      <c r="C129" s="160"/>
    </row>
    <row r="130" spans="1:3" ht="12" customHeight="1">
      <c r="A130" s="15" t="s">
        <v>87</v>
      </c>
      <c r="B130" s="9" t="s">
        <v>330</v>
      </c>
      <c r="C130" s="160"/>
    </row>
    <row r="131" spans="1:3" ht="12" customHeight="1">
      <c r="A131" s="15" t="s">
        <v>232</v>
      </c>
      <c r="B131" s="9" t="s">
        <v>331</v>
      </c>
      <c r="C131" s="160"/>
    </row>
    <row r="132" spans="1:3" ht="12" customHeight="1" thickBot="1">
      <c r="A132" s="13" t="s">
        <v>233</v>
      </c>
      <c r="B132" s="7" t="s">
        <v>332</v>
      </c>
      <c r="C132" s="160"/>
    </row>
    <row r="133" spans="1:3" ht="12" customHeight="1" thickBot="1">
      <c r="A133" s="20" t="s">
        <v>18</v>
      </c>
      <c r="B133" s="105" t="s">
        <v>333</v>
      </c>
      <c r="C133" s="182">
        <f>+C134+C135+C136+C137</f>
        <v>0</v>
      </c>
    </row>
    <row r="134" spans="1:3" ht="12" customHeight="1">
      <c r="A134" s="15" t="s">
        <v>88</v>
      </c>
      <c r="B134" s="9" t="s">
        <v>334</v>
      </c>
      <c r="C134" s="160"/>
    </row>
    <row r="135" spans="1:3" ht="12" customHeight="1">
      <c r="A135" s="15" t="s">
        <v>89</v>
      </c>
      <c r="B135" s="9" t="s">
        <v>344</v>
      </c>
      <c r="C135" s="160"/>
    </row>
    <row r="136" spans="1:3" ht="12" customHeight="1">
      <c r="A136" s="15" t="s">
        <v>245</v>
      </c>
      <c r="B136" s="9" t="s">
        <v>335</v>
      </c>
      <c r="C136" s="160"/>
    </row>
    <row r="137" spans="1:3" ht="12" customHeight="1" thickBot="1">
      <c r="A137" s="13" t="s">
        <v>246</v>
      </c>
      <c r="B137" s="7" t="s">
        <v>336</v>
      </c>
      <c r="C137" s="160"/>
    </row>
    <row r="138" spans="1:3" ht="12" customHeight="1" thickBot="1">
      <c r="A138" s="20" t="s">
        <v>19</v>
      </c>
      <c r="B138" s="105" t="s">
        <v>337</v>
      </c>
      <c r="C138" s="185">
        <f>+C139+C140+C141+C142</f>
        <v>0</v>
      </c>
    </row>
    <row r="139" spans="1:3" ht="12" customHeight="1">
      <c r="A139" s="15" t="s">
        <v>141</v>
      </c>
      <c r="B139" s="9" t="s">
        <v>338</v>
      </c>
      <c r="C139" s="160"/>
    </row>
    <row r="140" spans="1:3" ht="12" customHeight="1">
      <c r="A140" s="15" t="s">
        <v>142</v>
      </c>
      <c r="B140" s="9" t="s">
        <v>339</v>
      </c>
      <c r="C140" s="160"/>
    </row>
    <row r="141" spans="1:3" ht="12" customHeight="1">
      <c r="A141" s="15" t="s">
        <v>167</v>
      </c>
      <c r="B141" s="9" t="s">
        <v>340</v>
      </c>
      <c r="C141" s="160"/>
    </row>
    <row r="142" spans="1:3" ht="12" customHeight="1" thickBot="1">
      <c r="A142" s="15" t="s">
        <v>248</v>
      </c>
      <c r="B142" s="9" t="s">
        <v>341</v>
      </c>
      <c r="C142" s="160"/>
    </row>
    <row r="143" spans="1:9" ht="15" customHeight="1" thickBot="1">
      <c r="A143" s="20" t="s">
        <v>20</v>
      </c>
      <c r="B143" s="105" t="s">
        <v>342</v>
      </c>
      <c r="C143" s="306">
        <f>+C124+C128+C133+C138</f>
        <v>0</v>
      </c>
      <c r="F143" s="307"/>
      <c r="G143" s="308"/>
      <c r="H143" s="308"/>
      <c r="I143" s="308"/>
    </row>
    <row r="144" spans="1:3" s="293" customFormat="1" ht="12.75" customHeight="1" thickBot="1">
      <c r="A144" s="174" t="s">
        <v>21</v>
      </c>
      <c r="B144" s="260" t="s">
        <v>343</v>
      </c>
      <c r="C144" s="306">
        <f>+C123+C143</f>
        <v>249995</v>
      </c>
    </row>
    <row r="145" ht="7.5" customHeight="1"/>
    <row r="146" spans="1:3" ht="15.75">
      <c r="A146" s="620" t="s">
        <v>345</v>
      </c>
      <c r="B146" s="620"/>
      <c r="C146" s="620"/>
    </row>
    <row r="147" spans="1:3" ht="15" customHeight="1" thickBot="1">
      <c r="A147" s="618" t="s">
        <v>124</v>
      </c>
      <c r="B147" s="618"/>
      <c r="C147" s="186" t="s">
        <v>166</v>
      </c>
    </row>
    <row r="148" spans="1:4" ht="13.5" customHeight="1" thickBot="1">
      <c r="A148" s="20">
        <v>1</v>
      </c>
      <c r="B148" s="27" t="s">
        <v>346</v>
      </c>
      <c r="C148" s="176">
        <f>+C60-C123</f>
        <v>-47056</v>
      </c>
      <c r="D148" s="309"/>
    </row>
    <row r="149" spans="1:3" ht="27.75" customHeight="1" thickBot="1">
      <c r="A149" s="20" t="s">
        <v>13</v>
      </c>
      <c r="B149" s="27" t="s">
        <v>347</v>
      </c>
      <c r="C149" s="176">
        <f>+C83-C143</f>
        <v>47056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rstPageNumber="8" useFirstPageNumber="1" fitToHeight="2" horizontalDpi="600" verticalDpi="600" orientation="portrait" paperSize="9" scale="71" r:id="rId1"/>
  <headerFooter alignWithMargins="0">
    <oddHeader>&amp;C&amp;"Times New Roman CE,Félkövér"&amp;12
Sajószöged Községi Önkormányzata
2014. ÉVI KÖLTSÉGVETÉS
KÖTELEZŐ FELADATAINAK MÉRLEGE &amp;R&amp;"Times New Roman CE,Félkövér dőlt"&amp;11 1.2. melléklet a 3/2014. (II.28.) önkormányzati rendelethez</oddHeader>
    <oddFooter>&amp;R&amp;P</oddFoot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2"/>
  <sheetViews>
    <sheetView zoomScale="120" zoomScaleNormal="120" workbookViewId="0" topLeftCell="A37">
      <selection activeCell="A62" sqref="A62:B62"/>
    </sheetView>
  </sheetViews>
  <sheetFormatPr defaultColWidth="9.00390625" defaultRowHeight="12.75"/>
  <cols>
    <col min="1" max="1" width="13.875" style="153" customWidth="1"/>
    <col min="2" max="2" width="72.375" style="154" customWidth="1"/>
    <col min="3" max="3" width="13.375" style="154" customWidth="1"/>
    <col min="4" max="4" width="12.375" style="154" customWidth="1"/>
    <col min="5" max="5" width="11.125" style="154" customWidth="1"/>
    <col min="6" max="16384" width="9.375" style="154" customWidth="1"/>
  </cols>
  <sheetData>
    <row r="1" spans="1:5" s="337" customFormat="1" ht="25.5" customHeight="1" thickBot="1">
      <c r="A1" s="132"/>
      <c r="B1" s="634" t="s">
        <v>520</v>
      </c>
      <c r="C1" s="634"/>
      <c r="D1" s="634"/>
      <c r="E1" s="634"/>
    </row>
    <row r="2" spans="1:5" s="337" customFormat="1" ht="36">
      <c r="A2" s="284" t="s">
        <v>158</v>
      </c>
      <c r="B2" s="514" t="s">
        <v>436</v>
      </c>
      <c r="C2" s="515" t="s">
        <v>56</v>
      </c>
      <c r="D2" s="516"/>
      <c r="E2" s="517"/>
    </row>
    <row r="3" spans="1:5" s="338" customFormat="1" ht="15.75" customHeight="1" thickBot="1">
      <c r="A3" s="329" t="s">
        <v>157</v>
      </c>
      <c r="B3" s="518" t="s">
        <v>387</v>
      </c>
      <c r="C3" s="519" t="s">
        <v>46</v>
      </c>
      <c r="D3" s="520"/>
      <c r="E3" s="521"/>
    </row>
    <row r="4" spans="1:5" ht="14.25" thickBot="1">
      <c r="A4" s="136"/>
      <c r="B4" s="136"/>
      <c r="C4" s="137" t="s">
        <v>47</v>
      </c>
      <c r="D4" s="338"/>
      <c r="E4" s="338"/>
    </row>
    <row r="5" spans="1:5" s="339" customFormat="1" ht="39.75" customHeight="1" thickBot="1">
      <c r="A5" s="285" t="s">
        <v>159</v>
      </c>
      <c r="B5" s="138" t="s">
        <v>48</v>
      </c>
      <c r="C5" s="139" t="s">
        <v>512</v>
      </c>
      <c r="D5" s="139" t="s">
        <v>513</v>
      </c>
      <c r="E5" s="139" t="s">
        <v>514</v>
      </c>
    </row>
    <row r="6" spans="1:5" s="339" customFormat="1" ht="15.75" customHeight="1">
      <c r="A6" s="522">
        <v>1</v>
      </c>
      <c r="B6" s="569">
        <v>2</v>
      </c>
      <c r="C6" s="570">
        <v>3</v>
      </c>
      <c r="D6" s="571">
        <v>4</v>
      </c>
      <c r="E6" s="570">
        <v>5</v>
      </c>
    </row>
    <row r="7" spans="1:5" s="250" customFormat="1" ht="12" customHeight="1" thickBot="1">
      <c r="A7" s="637" t="s">
        <v>50</v>
      </c>
      <c r="B7" s="638"/>
      <c r="C7" s="572"/>
      <c r="D7" s="573"/>
      <c r="E7" s="574"/>
    </row>
    <row r="8" spans="1:5" s="250" customFormat="1" ht="12" customHeight="1" thickBot="1">
      <c r="A8" s="150" t="s">
        <v>12</v>
      </c>
      <c r="B8" s="575" t="s">
        <v>389</v>
      </c>
      <c r="C8" s="526">
        <f>SUM(C9:C18)</f>
        <v>3103</v>
      </c>
      <c r="D8" s="527">
        <v>4451</v>
      </c>
      <c r="E8" s="528"/>
    </row>
    <row r="9" spans="1:5" s="250" customFormat="1" ht="12" customHeight="1">
      <c r="A9" s="330" t="s">
        <v>90</v>
      </c>
      <c r="B9" s="461" t="s">
        <v>221</v>
      </c>
      <c r="C9" s="529"/>
      <c r="D9" s="530"/>
      <c r="E9" s="531"/>
    </row>
    <row r="10" spans="1:5" s="250" customFormat="1" ht="12" customHeight="1">
      <c r="A10" s="331" t="s">
        <v>91</v>
      </c>
      <c r="B10" s="464" t="s">
        <v>222</v>
      </c>
      <c r="C10" s="532"/>
      <c r="D10" s="533"/>
      <c r="E10" s="534"/>
    </row>
    <row r="11" spans="1:5" s="250" customFormat="1" ht="12" customHeight="1">
      <c r="A11" s="331" t="s">
        <v>92</v>
      </c>
      <c r="B11" s="464" t="s">
        <v>223</v>
      </c>
      <c r="C11" s="532"/>
      <c r="D11" s="533"/>
      <c r="E11" s="534"/>
    </row>
    <row r="12" spans="1:5" s="250" customFormat="1" ht="12" customHeight="1">
      <c r="A12" s="331" t="s">
        <v>93</v>
      </c>
      <c r="B12" s="464" t="s">
        <v>224</v>
      </c>
      <c r="C12" s="532"/>
      <c r="D12" s="533"/>
      <c r="E12" s="534"/>
    </row>
    <row r="13" spans="1:5" s="250" customFormat="1" ht="12" customHeight="1">
      <c r="A13" s="331" t="s">
        <v>119</v>
      </c>
      <c r="B13" s="464" t="s">
        <v>225</v>
      </c>
      <c r="C13" s="532">
        <v>2445</v>
      </c>
      <c r="D13" s="533">
        <v>1555</v>
      </c>
      <c r="E13" s="534"/>
    </row>
    <row r="14" spans="1:5" s="250" customFormat="1" ht="12" customHeight="1">
      <c r="A14" s="331" t="s">
        <v>94</v>
      </c>
      <c r="B14" s="464" t="s">
        <v>390</v>
      </c>
      <c r="C14" s="532">
        <v>658</v>
      </c>
      <c r="D14" s="533">
        <v>432</v>
      </c>
      <c r="E14" s="534"/>
    </row>
    <row r="15" spans="1:5" s="250" customFormat="1" ht="12" customHeight="1">
      <c r="A15" s="331" t="s">
        <v>95</v>
      </c>
      <c r="B15" s="481" t="s">
        <v>391</v>
      </c>
      <c r="C15" s="532"/>
      <c r="D15" s="533">
        <v>2464</v>
      </c>
      <c r="E15" s="534"/>
    </row>
    <row r="16" spans="1:5" s="340" customFormat="1" ht="12" customHeight="1">
      <c r="A16" s="331" t="s">
        <v>105</v>
      </c>
      <c r="B16" s="464" t="s">
        <v>228</v>
      </c>
      <c r="C16" s="535"/>
      <c r="D16" s="533"/>
      <c r="E16" s="534"/>
    </row>
    <row r="17" spans="1:5" s="340" customFormat="1" ht="12" customHeight="1">
      <c r="A17" s="331" t="s">
        <v>106</v>
      </c>
      <c r="B17" s="464" t="s">
        <v>229</v>
      </c>
      <c r="C17" s="532"/>
      <c r="D17" s="533"/>
      <c r="E17" s="534"/>
    </row>
    <row r="18" spans="1:5" s="250" customFormat="1" ht="12" customHeight="1" thickBot="1">
      <c r="A18" s="331" t="s">
        <v>107</v>
      </c>
      <c r="B18" s="481" t="s">
        <v>230</v>
      </c>
      <c r="C18" s="536"/>
      <c r="D18" s="537"/>
      <c r="E18" s="538"/>
    </row>
    <row r="19" spans="1:5" s="340" customFormat="1" ht="12" customHeight="1" thickBot="1">
      <c r="A19" s="122" t="s">
        <v>13</v>
      </c>
      <c r="B19" s="525" t="s">
        <v>392</v>
      </c>
      <c r="C19" s="526">
        <f>SUM(C20:C22)</f>
        <v>0</v>
      </c>
      <c r="D19" s="539"/>
      <c r="E19" s="540"/>
    </row>
    <row r="20" spans="1:5" s="340" customFormat="1" ht="12" customHeight="1">
      <c r="A20" s="331" t="s">
        <v>96</v>
      </c>
      <c r="B20" s="480" t="s">
        <v>196</v>
      </c>
      <c r="C20" s="532"/>
      <c r="D20" s="530"/>
      <c r="E20" s="531"/>
    </row>
    <row r="21" spans="1:5" s="340" customFormat="1" ht="12" customHeight="1">
      <c r="A21" s="331" t="s">
        <v>97</v>
      </c>
      <c r="B21" s="464" t="s">
        <v>393</v>
      </c>
      <c r="C21" s="532"/>
      <c r="D21" s="533"/>
      <c r="E21" s="534"/>
    </row>
    <row r="22" spans="1:5" s="340" customFormat="1" ht="12" customHeight="1">
      <c r="A22" s="331" t="s">
        <v>98</v>
      </c>
      <c r="B22" s="464" t="s">
        <v>394</v>
      </c>
      <c r="C22" s="532"/>
      <c r="D22" s="533"/>
      <c r="E22" s="534"/>
    </row>
    <row r="23" spans="1:5" s="340" customFormat="1" ht="12" customHeight="1" thickBot="1">
      <c r="A23" s="331" t="s">
        <v>99</v>
      </c>
      <c r="B23" s="464" t="s">
        <v>2</v>
      </c>
      <c r="C23" s="532"/>
      <c r="D23" s="537"/>
      <c r="E23" s="538"/>
    </row>
    <row r="24" spans="1:5" s="340" customFormat="1" ht="12" customHeight="1" thickBot="1">
      <c r="A24" s="125" t="s">
        <v>14</v>
      </c>
      <c r="B24" s="479" t="s">
        <v>134</v>
      </c>
      <c r="C24" s="541"/>
      <c r="D24" s="539"/>
      <c r="E24" s="540"/>
    </row>
    <row r="25" spans="1:5" s="340" customFormat="1" ht="12" customHeight="1" thickBot="1">
      <c r="A25" s="125" t="s">
        <v>15</v>
      </c>
      <c r="B25" s="479" t="s">
        <v>395</v>
      </c>
      <c r="C25" s="526">
        <f>+C26+C27</f>
        <v>0</v>
      </c>
      <c r="D25" s="539"/>
      <c r="E25" s="540"/>
    </row>
    <row r="26" spans="1:5" s="340" customFormat="1" ht="12" customHeight="1">
      <c r="A26" s="332" t="s">
        <v>206</v>
      </c>
      <c r="B26" s="542" t="s">
        <v>393</v>
      </c>
      <c r="C26" s="543"/>
      <c r="D26" s="530"/>
      <c r="E26" s="531"/>
    </row>
    <row r="27" spans="1:5" s="340" customFormat="1" ht="12" customHeight="1">
      <c r="A27" s="332" t="s">
        <v>209</v>
      </c>
      <c r="B27" s="544" t="s">
        <v>396</v>
      </c>
      <c r="C27" s="545"/>
      <c r="D27" s="533"/>
      <c r="E27" s="534"/>
    </row>
    <row r="28" spans="1:5" s="340" customFormat="1" ht="12" customHeight="1" thickBot="1">
      <c r="A28" s="331" t="s">
        <v>210</v>
      </c>
      <c r="B28" s="546" t="s">
        <v>397</v>
      </c>
      <c r="C28" s="547"/>
      <c r="D28" s="537"/>
      <c r="E28" s="538"/>
    </row>
    <row r="29" spans="1:5" s="340" customFormat="1" ht="12" customHeight="1" thickBot="1">
      <c r="A29" s="125" t="s">
        <v>16</v>
      </c>
      <c r="B29" s="479" t="s">
        <v>398</v>
      </c>
      <c r="C29" s="526">
        <f>+C30+C31+C32</f>
        <v>0</v>
      </c>
      <c r="D29" s="539"/>
      <c r="E29" s="540"/>
    </row>
    <row r="30" spans="1:5" s="340" customFormat="1" ht="12" customHeight="1">
      <c r="A30" s="332" t="s">
        <v>83</v>
      </c>
      <c r="B30" s="542" t="s">
        <v>235</v>
      </c>
      <c r="C30" s="543"/>
      <c r="D30" s="530"/>
      <c r="E30" s="531"/>
    </row>
    <row r="31" spans="1:5" s="340" customFormat="1" ht="12" customHeight="1">
      <c r="A31" s="332" t="s">
        <v>84</v>
      </c>
      <c r="B31" s="544" t="s">
        <v>236</v>
      </c>
      <c r="C31" s="545"/>
      <c r="D31" s="533"/>
      <c r="E31" s="534"/>
    </row>
    <row r="32" spans="1:5" s="250" customFormat="1" ht="12" customHeight="1" thickBot="1">
      <c r="A32" s="331" t="s">
        <v>85</v>
      </c>
      <c r="B32" s="548" t="s">
        <v>237</v>
      </c>
      <c r="C32" s="547"/>
      <c r="D32" s="537"/>
      <c r="E32" s="538"/>
    </row>
    <row r="33" spans="1:5" s="250" customFormat="1" ht="12" customHeight="1" thickBot="1">
      <c r="A33" s="125" t="s">
        <v>17</v>
      </c>
      <c r="B33" s="479" t="s">
        <v>350</v>
      </c>
      <c r="C33" s="541"/>
      <c r="D33" s="539"/>
      <c r="E33" s="540"/>
    </row>
    <row r="34" spans="1:5" s="250" customFormat="1" ht="12" customHeight="1" thickBot="1">
      <c r="A34" s="125" t="s">
        <v>18</v>
      </c>
      <c r="B34" s="479" t="s">
        <v>399</v>
      </c>
      <c r="C34" s="541"/>
      <c r="D34" s="490"/>
      <c r="E34" s="549"/>
    </row>
    <row r="35" spans="1:5" s="250" customFormat="1" ht="12" customHeight="1" thickBot="1">
      <c r="A35" s="122" t="s">
        <v>19</v>
      </c>
      <c r="B35" s="479" t="s">
        <v>400</v>
      </c>
      <c r="C35" s="526">
        <f>+C8+C19+C24+C25+C29+C33+C34</f>
        <v>3103</v>
      </c>
      <c r="D35" s="527">
        <v>4451</v>
      </c>
      <c r="E35" s="528"/>
    </row>
    <row r="36" spans="1:5" s="250" customFormat="1" ht="12" customHeight="1" thickBot="1">
      <c r="A36" s="144" t="s">
        <v>20</v>
      </c>
      <c r="B36" s="479" t="s">
        <v>401</v>
      </c>
      <c r="C36" s="526">
        <f>+C37+C38+C39</f>
        <v>40568</v>
      </c>
      <c r="D36" s="527">
        <v>19460</v>
      </c>
      <c r="E36" s="528"/>
    </row>
    <row r="37" spans="1:5" s="250" customFormat="1" ht="12" customHeight="1">
      <c r="A37" s="332" t="s">
        <v>402</v>
      </c>
      <c r="B37" s="542" t="s">
        <v>175</v>
      </c>
      <c r="C37" s="543"/>
      <c r="D37" s="530"/>
      <c r="E37" s="531"/>
    </row>
    <row r="38" spans="1:5" s="340" customFormat="1" ht="12" customHeight="1">
      <c r="A38" s="332" t="s">
        <v>403</v>
      </c>
      <c r="B38" s="544" t="s">
        <v>3</v>
      </c>
      <c r="C38" s="545"/>
      <c r="D38" s="533"/>
      <c r="E38" s="534"/>
    </row>
    <row r="39" spans="1:5" s="340" customFormat="1" ht="15" customHeight="1" thickBot="1">
      <c r="A39" s="331" t="s">
        <v>404</v>
      </c>
      <c r="B39" s="548" t="s">
        <v>405</v>
      </c>
      <c r="C39" s="547">
        <v>40568</v>
      </c>
      <c r="D39" s="537">
        <v>19460</v>
      </c>
      <c r="E39" s="538"/>
    </row>
    <row r="40" spans="1:5" s="340" customFormat="1" ht="15" customHeight="1" thickBot="1">
      <c r="A40" s="144" t="s">
        <v>21</v>
      </c>
      <c r="B40" s="552" t="s">
        <v>406</v>
      </c>
      <c r="C40" s="553">
        <f>+C35+C36</f>
        <v>43671</v>
      </c>
      <c r="D40" s="527">
        <v>23911</v>
      </c>
      <c r="E40" s="528"/>
    </row>
    <row r="41" spans="1:5" ht="12.75">
      <c r="A41" s="146"/>
      <c r="B41" s="147"/>
      <c r="C41" s="243"/>
      <c r="D41" s="554"/>
      <c r="E41" s="554"/>
    </row>
    <row r="42" spans="1:5" s="339" customFormat="1" ht="16.5" customHeight="1" thickBot="1">
      <c r="A42" s="148"/>
      <c r="B42" s="149"/>
      <c r="C42" s="244"/>
      <c r="D42" s="554"/>
      <c r="E42" s="554"/>
    </row>
    <row r="43" spans="1:5" s="341" customFormat="1" ht="12" customHeight="1" thickBot="1">
      <c r="A43" s="150"/>
      <c r="B43" s="151" t="s">
        <v>51</v>
      </c>
      <c r="C43" s="576"/>
      <c r="D43" s="577"/>
      <c r="E43" s="557"/>
    </row>
    <row r="44" spans="1:5" ht="12" customHeight="1" thickBot="1">
      <c r="A44" s="125" t="s">
        <v>12</v>
      </c>
      <c r="B44" s="479" t="s">
        <v>407</v>
      </c>
      <c r="C44" s="526">
        <f>SUM(C45:C49)</f>
        <v>43471</v>
      </c>
      <c r="D44" s="527">
        <v>23911</v>
      </c>
      <c r="E44" s="540"/>
    </row>
    <row r="45" spans="1:5" ht="12" customHeight="1">
      <c r="A45" s="331" t="s">
        <v>90</v>
      </c>
      <c r="B45" s="480" t="s">
        <v>43</v>
      </c>
      <c r="C45" s="543">
        <v>24581</v>
      </c>
      <c r="D45" s="530">
        <v>14065</v>
      </c>
      <c r="E45" s="531"/>
    </row>
    <row r="46" spans="1:5" ht="12" customHeight="1">
      <c r="A46" s="331" t="s">
        <v>91</v>
      </c>
      <c r="B46" s="464" t="s">
        <v>143</v>
      </c>
      <c r="C46" s="560">
        <v>6720</v>
      </c>
      <c r="D46" s="533">
        <v>3845</v>
      </c>
      <c r="E46" s="534"/>
    </row>
    <row r="47" spans="1:5" ht="12" customHeight="1">
      <c r="A47" s="331" t="s">
        <v>92</v>
      </c>
      <c r="B47" s="464" t="s">
        <v>118</v>
      </c>
      <c r="C47" s="560">
        <v>12170</v>
      </c>
      <c r="D47" s="533">
        <v>6001</v>
      </c>
      <c r="E47" s="534"/>
    </row>
    <row r="48" spans="1:5" ht="12" customHeight="1">
      <c r="A48" s="331" t="s">
        <v>93</v>
      </c>
      <c r="B48" s="464" t="s">
        <v>144</v>
      </c>
      <c r="C48" s="560"/>
      <c r="D48" s="533"/>
      <c r="E48" s="534"/>
    </row>
    <row r="49" spans="1:5" ht="12" customHeight="1" thickBot="1">
      <c r="A49" s="331" t="s">
        <v>119</v>
      </c>
      <c r="B49" s="464" t="s">
        <v>145</v>
      </c>
      <c r="C49" s="560"/>
      <c r="D49" s="537"/>
      <c r="E49" s="538"/>
    </row>
    <row r="50" spans="1:5" s="341" customFormat="1" ht="12" customHeight="1" thickBot="1">
      <c r="A50" s="125" t="s">
        <v>13</v>
      </c>
      <c r="B50" s="479" t="s">
        <v>408</v>
      </c>
      <c r="C50" s="576">
        <f>SUM(C51:C53)</f>
        <v>0</v>
      </c>
      <c r="D50" s="539"/>
      <c r="E50" s="540"/>
    </row>
    <row r="51" spans="1:5" ht="12" customHeight="1">
      <c r="A51" s="331" t="s">
        <v>96</v>
      </c>
      <c r="B51" s="480" t="s">
        <v>165</v>
      </c>
      <c r="C51" s="543"/>
      <c r="D51" s="530"/>
      <c r="E51" s="531"/>
    </row>
    <row r="52" spans="1:5" ht="12" customHeight="1">
      <c r="A52" s="331" t="s">
        <v>97</v>
      </c>
      <c r="B52" s="464" t="s">
        <v>147</v>
      </c>
      <c r="C52" s="560"/>
      <c r="D52" s="533"/>
      <c r="E52" s="534"/>
    </row>
    <row r="53" spans="1:5" ht="12" customHeight="1">
      <c r="A53" s="331" t="s">
        <v>98</v>
      </c>
      <c r="B53" s="464" t="s">
        <v>52</v>
      </c>
      <c r="C53" s="560"/>
      <c r="D53" s="533"/>
      <c r="E53" s="534"/>
    </row>
    <row r="54" spans="1:5" ht="12" customHeight="1">
      <c r="A54" s="331" t="s">
        <v>99</v>
      </c>
      <c r="B54" s="464" t="s">
        <v>4</v>
      </c>
      <c r="C54" s="560"/>
      <c r="D54" s="533"/>
      <c r="E54" s="534"/>
    </row>
    <row r="55" spans="1:5" ht="15" customHeight="1" thickBot="1">
      <c r="A55" s="388" t="s">
        <v>14</v>
      </c>
      <c r="B55" s="481" t="s">
        <v>44</v>
      </c>
      <c r="C55" s="545">
        <v>200</v>
      </c>
      <c r="D55" s="537"/>
      <c r="E55" s="538"/>
    </row>
    <row r="56" spans="1:5" ht="13.5" thickBot="1">
      <c r="A56" s="125" t="s">
        <v>15</v>
      </c>
      <c r="B56" s="561" t="s">
        <v>409</v>
      </c>
      <c r="C56" s="526">
        <f>+C44+C50+C55</f>
        <v>43671</v>
      </c>
      <c r="D56" s="527">
        <v>23911</v>
      </c>
      <c r="E56" s="528"/>
    </row>
    <row r="57" spans="3:5" ht="15" customHeight="1" thickBot="1">
      <c r="C57" s="578"/>
      <c r="D57" s="490"/>
      <c r="E57" s="549"/>
    </row>
    <row r="58" spans="1:5" ht="14.25" customHeight="1" thickBot="1">
      <c r="A58" s="155" t="s">
        <v>160</v>
      </c>
      <c r="B58" s="563"/>
      <c r="C58" s="579">
        <v>10</v>
      </c>
      <c r="D58" s="565">
        <v>10</v>
      </c>
      <c r="E58" s="540"/>
    </row>
    <row r="59" spans="1:5" ht="13.5" thickBot="1">
      <c r="A59" s="155" t="s">
        <v>161</v>
      </c>
      <c r="B59" s="563"/>
      <c r="C59" s="579">
        <v>0</v>
      </c>
      <c r="D59" s="567">
        <v>0</v>
      </c>
      <c r="E59" s="580"/>
    </row>
    <row r="60" spans="1:3" ht="12.75">
      <c r="A60" s="398"/>
      <c r="B60" s="399"/>
      <c r="C60" s="400"/>
    </row>
    <row r="61" spans="1:3" ht="15" customHeight="1">
      <c r="A61" s="636" t="s">
        <v>504</v>
      </c>
      <c r="B61" s="636"/>
      <c r="C61" s="636"/>
    </row>
    <row r="62" spans="1:2" ht="15.75" customHeight="1">
      <c r="A62" s="635" t="s">
        <v>521</v>
      </c>
      <c r="B62" s="635"/>
    </row>
  </sheetData>
  <sheetProtection formatCells="0"/>
  <mergeCells count="4">
    <mergeCell ref="A61:C61"/>
    <mergeCell ref="A7:B7"/>
    <mergeCell ref="B1:E1"/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firstPageNumber="32" useFirstPageNumber="1" horizontalDpi="600" verticalDpi="600" orientation="portrait" paperSize="9" scale="75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B28" sqref="B28"/>
    </sheetView>
  </sheetViews>
  <sheetFormatPr defaultColWidth="9.00390625" defaultRowHeight="12.75"/>
  <cols>
    <col min="1" max="1" width="13.875" style="153" customWidth="1"/>
    <col min="2" max="2" width="79.125" style="154" customWidth="1"/>
    <col min="3" max="3" width="25.00390625" style="154" customWidth="1"/>
    <col min="4" max="16384" width="9.375" style="154" customWidth="1"/>
  </cols>
  <sheetData>
    <row r="1" spans="1:3" s="337" customFormat="1" ht="25.5" customHeight="1" thickBot="1">
      <c r="A1" s="132"/>
      <c r="B1" s="134"/>
      <c r="C1" s="336" t="s">
        <v>506</v>
      </c>
    </row>
    <row r="2" spans="1:3" s="337" customFormat="1" ht="36">
      <c r="A2" s="284" t="s">
        <v>158</v>
      </c>
      <c r="B2" s="233" t="s">
        <v>436</v>
      </c>
      <c r="C2" s="248" t="s">
        <v>56</v>
      </c>
    </row>
    <row r="3" spans="1:3" s="338" customFormat="1" ht="15.75" customHeight="1" thickBot="1">
      <c r="A3" s="329" t="s">
        <v>157</v>
      </c>
      <c r="B3" s="234" t="s">
        <v>411</v>
      </c>
      <c r="C3" s="249" t="s">
        <v>55</v>
      </c>
    </row>
    <row r="4" spans="1:3" ht="14.25" thickBot="1">
      <c r="A4" s="136"/>
      <c r="B4" s="136"/>
      <c r="C4" s="137" t="s">
        <v>47</v>
      </c>
    </row>
    <row r="5" spans="1:3" s="339" customFormat="1" ht="12.75" customHeight="1" thickBot="1">
      <c r="A5" s="285" t="s">
        <v>159</v>
      </c>
      <c r="B5" s="138" t="s">
        <v>48</v>
      </c>
      <c r="C5" s="139" t="s">
        <v>49</v>
      </c>
    </row>
    <row r="6" spans="1:3" s="339" customFormat="1" ht="15.75" customHeight="1" thickBot="1">
      <c r="A6" s="122">
        <v>1</v>
      </c>
      <c r="B6" s="123">
        <v>2</v>
      </c>
      <c r="C6" s="124">
        <v>3</v>
      </c>
    </row>
    <row r="7" spans="1:3" s="250" customFormat="1" ht="12" customHeight="1" thickBot="1">
      <c r="A7" s="140"/>
      <c r="B7" s="141" t="s">
        <v>50</v>
      </c>
      <c r="C7" s="142"/>
    </row>
    <row r="8" spans="1:3" s="250" customFormat="1" ht="12" customHeight="1" thickBot="1">
      <c r="A8" s="122" t="s">
        <v>12</v>
      </c>
      <c r="B8" s="143" t="s">
        <v>389</v>
      </c>
      <c r="C8" s="196">
        <f>SUM(C9:C18)</f>
        <v>4451</v>
      </c>
    </row>
    <row r="9" spans="1:3" s="250" customFormat="1" ht="12" customHeight="1">
      <c r="A9" s="330" t="s">
        <v>90</v>
      </c>
      <c r="B9" s="10" t="s">
        <v>221</v>
      </c>
      <c r="C9" s="239"/>
    </row>
    <row r="10" spans="1:3" s="250" customFormat="1" ht="12" customHeight="1">
      <c r="A10" s="331" t="s">
        <v>91</v>
      </c>
      <c r="B10" s="8" t="s">
        <v>222</v>
      </c>
      <c r="C10" s="194"/>
    </row>
    <row r="11" spans="1:3" s="250" customFormat="1" ht="12" customHeight="1">
      <c r="A11" s="331" t="s">
        <v>92</v>
      </c>
      <c r="B11" s="8" t="s">
        <v>223</v>
      </c>
      <c r="C11" s="194"/>
    </row>
    <row r="12" spans="1:3" s="250" customFormat="1" ht="12" customHeight="1">
      <c r="A12" s="331" t="s">
        <v>93</v>
      </c>
      <c r="B12" s="8" t="s">
        <v>224</v>
      </c>
      <c r="C12" s="194"/>
    </row>
    <row r="13" spans="1:3" s="250" customFormat="1" ht="12" customHeight="1">
      <c r="A13" s="331" t="s">
        <v>119</v>
      </c>
      <c r="B13" s="8" t="s">
        <v>225</v>
      </c>
      <c r="C13" s="194">
        <v>1555</v>
      </c>
    </row>
    <row r="14" spans="1:3" s="250" customFormat="1" ht="12" customHeight="1">
      <c r="A14" s="331" t="s">
        <v>94</v>
      </c>
      <c r="B14" s="8" t="s">
        <v>390</v>
      </c>
      <c r="C14" s="194">
        <v>432</v>
      </c>
    </row>
    <row r="15" spans="1:3" s="250" customFormat="1" ht="12" customHeight="1">
      <c r="A15" s="331" t="s">
        <v>95</v>
      </c>
      <c r="B15" s="7" t="s">
        <v>391</v>
      </c>
      <c r="C15" s="194">
        <v>2464</v>
      </c>
    </row>
    <row r="16" spans="1:3" s="340" customFormat="1" ht="12" customHeight="1">
      <c r="A16" s="331" t="s">
        <v>105</v>
      </c>
      <c r="B16" s="8" t="s">
        <v>228</v>
      </c>
      <c r="C16" s="240"/>
    </row>
    <row r="17" spans="1:3" s="340" customFormat="1" ht="12" customHeight="1">
      <c r="A17" s="331" t="s">
        <v>106</v>
      </c>
      <c r="B17" s="8" t="s">
        <v>229</v>
      </c>
      <c r="C17" s="194"/>
    </row>
    <row r="18" spans="1:3" s="250" customFormat="1" ht="12" customHeight="1" thickBot="1">
      <c r="A18" s="331" t="s">
        <v>107</v>
      </c>
      <c r="B18" s="7" t="s">
        <v>230</v>
      </c>
      <c r="C18" s="195"/>
    </row>
    <row r="19" spans="1:3" s="340" customFormat="1" ht="12" customHeight="1" thickBot="1">
      <c r="A19" s="122" t="s">
        <v>13</v>
      </c>
      <c r="B19" s="143" t="s">
        <v>392</v>
      </c>
      <c r="C19" s="196">
        <f>SUM(C20:C22)</f>
        <v>0</v>
      </c>
    </row>
    <row r="20" spans="1:3" s="340" customFormat="1" ht="12" customHeight="1">
      <c r="A20" s="331" t="s">
        <v>96</v>
      </c>
      <c r="B20" s="9" t="s">
        <v>196</v>
      </c>
      <c r="C20" s="194"/>
    </row>
    <row r="21" spans="1:3" s="340" customFormat="1" ht="12" customHeight="1">
      <c r="A21" s="331" t="s">
        <v>97</v>
      </c>
      <c r="B21" s="8" t="s">
        <v>393</v>
      </c>
      <c r="C21" s="194"/>
    </row>
    <row r="22" spans="1:3" s="340" customFormat="1" ht="12" customHeight="1">
      <c r="A22" s="331" t="s">
        <v>98</v>
      </c>
      <c r="B22" s="8" t="s">
        <v>394</v>
      </c>
      <c r="C22" s="194"/>
    </row>
    <row r="23" spans="1:3" s="340" customFormat="1" ht="12" customHeight="1" thickBot="1">
      <c r="A23" s="331" t="s">
        <v>99</v>
      </c>
      <c r="B23" s="8" t="s">
        <v>2</v>
      </c>
      <c r="C23" s="194"/>
    </row>
    <row r="24" spans="1:3" s="340" customFormat="1" ht="12" customHeight="1" thickBot="1">
      <c r="A24" s="125" t="s">
        <v>14</v>
      </c>
      <c r="B24" s="105" t="s">
        <v>134</v>
      </c>
      <c r="C24" s="223"/>
    </row>
    <row r="25" spans="1:3" s="340" customFormat="1" ht="12" customHeight="1" thickBot="1">
      <c r="A25" s="125" t="s">
        <v>15</v>
      </c>
      <c r="B25" s="105" t="s">
        <v>395</v>
      </c>
      <c r="C25" s="196">
        <f>+C26+C27</f>
        <v>0</v>
      </c>
    </row>
    <row r="26" spans="1:3" s="340" customFormat="1" ht="12" customHeight="1">
      <c r="A26" s="332" t="s">
        <v>206</v>
      </c>
      <c r="B26" s="333" t="s">
        <v>393</v>
      </c>
      <c r="C26" s="66"/>
    </row>
    <row r="27" spans="1:3" s="340" customFormat="1" ht="12" customHeight="1">
      <c r="A27" s="332" t="s">
        <v>209</v>
      </c>
      <c r="B27" s="334" t="s">
        <v>396</v>
      </c>
      <c r="C27" s="197"/>
    </row>
    <row r="28" spans="1:3" s="340" customFormat="1" ht="12" customHeight="1" thickBot="1">
      <c r="A28" s="331" t="s">
        <v>210</v>
      </c>
      <c r="B28" s="335" t="s">
        <v>397</v>
      </c>
      <c r="C28" s="69"/>
    </row>
    <row r="29" spans="1:3" s="340" customFormat="1" ht="12" customHeight="1" thickBot="1">
      <c r="A29" s="125" t="s">
        <v>16</v>
      </c>
      <c r="B29" s="105" t="s">
        <v>398</v>
      </c>
      <c r="C29" s="196">
        <f>+C30+C31+C32</f>
        <v>0</v>
      </c>
    </row>
    <row r="30" spans="1:3" s="340" customFormat="1" ht="12" customHeight="1">
      <c r="A30" s="332" t="s">
        <v>83</v>
      </c>
      <c r="B30" s="333" t="s">
        <v>235</v>
      </c>
      <c r="C30" s="66"/>
    </row>
    <row r="31" spans="1:3" s="340" customFormat="1" ht="12" customHeight="1">
      <c r="A31" s="332" t="s">
        <v>84</v>
      </c>
      <c r="B31" s="334" t="s">
        <v>236</v>
      </c>
      <c r="C31" s="197"/>
    </row>
    <row r="32" spans="1:3" s="250" customFormat="1" ht="12" customHeight="1" thickBot="1">
      <c r="A32" s="331" t="s">
        <v>85</v>
      </c>
      <c r="B32" s="110" t="s">
        <v>237</v>
      </c>
      <c r="C32" s="69"/>
    </row>
    <row r="33" spans="1:3" s="250" customFormat="1" ht="12" customHeight="1" thickBot="1">
      <c r="A33" s="125" t="s">
        <v>17</v>
      </c>
      <c r="B33" s="105" t="s">
        <v>350</v>
      </c>
      <c r="C33" s="223"/>
    </row>
    <row r="34" spans="1:3" s="250" customFormat="1" ht="12" customHeight="1" thickBot="1">
      <c r="A34" s="125" t="s">
        <v>18</v>
      </c>
      <c r="B34" s="105" t="s">
        <v>399</v>
      </c>
      <c r="C34" s="241"/>
    </row>
    <row r="35" spans="1:3" s="250" customFormat="1" ht="12" customHeight="1" thickBot="1">
      <c r="A35" s="122" t="s">
        <v>19</v>
      </c>
      <c r="B35" s="105" t="s">
        <v>400</v>
      </c>
      <c r="C35" s="242">
        <f>+C8+C19+C24+C25+C29+C33+C34</f>
        <v>4451</v>
      </c>
    </row>
    <row r="36" spans="1:3" s="250" customFormat="1" ht="12" customHeight="1" thickBot="1">
      <c r="A36" s="144" t="s">
        <v>20</v>
      </c>
      <c r="B36" s="105" t="s">
        <v>401</v>
      </c>
      <c r="C36" s="242">
        <f>+C37+C38+C39</f>
        <v>19460</v>
      </c>
    </row>
    <row r="37" spans="1:3" s="250" customFormat="1" ht="12" customHeight="1">
      <c r="A37" s="332" t="s">
        <v>402</v>
      </c>
      <c r="B37" s="333" t="s">
        <v>175</v>
      </c>
      <c r="C37" s="66"/>
    </row>
    <row r="38" spans="1:3" s="340" customFormat="1" ht="12" customHeight="1">
      <c r="A38" s="332" t="s">
        <v>403</v>
      </c>
      <c r="B38" s="334" t="s">
        <v>3</v>
      </c>
      <c r="C38" s="197"/>
    </row>
    <row r="39" spans="1:3" s="340" customFormat="1" ht="15" customHeight="1" thickBot="1">
      <c r="A39" s="331" t="s">
        <v>404</v>
      </c>
      <c r="B39" s="110" t="s">
        <v>405</v>
      </c>
      <c r="C39" s="69">
        <v>19460</v>
      </c>
    </row>
    <row r="40" spans="1:3" s="340" customFormat="1" ht="15" customHeight="1" thickBot="1">
      <c r="A40" s="144" t="s">
        <v>21</v>
      </c>
      <c r="B40" s="145" t="s">
        <v>406</v>
      </c>
      <c r="C40" s="245">
        <f>+C35+C36</f>
        <v>23911</v>
      </c>
    </row>
    <row r="41" spans="1:3" ht="12.75">
      <c r="A41" s="146"/>
      <c r="B41" s="147"/>
      <c r="C41" s="243"/>
    </row>
    <row r="42" spans="1:3" s="339" customFormat="1" ht="16.5" customHeight="1" thickBot="1">
      <c r="A42" s="148"/>
      <c r="B42" s="149"/>
      <c r="C42" s="244"/>
    </row>
    <row r="43" spans="1:3" s="341" customFormat="1" ht="12" customHeight="1" thickBot="1">
      <c r="A43" s="150"/>
      <c r="B43" s="151" t="s">
        <v>51</v>
      </c>
      <c r="C43" s="245"/>
    </row>
    <row r="44" spans="1:3" ht="12" customHeight="1" thickBot="1">
      <c r="A44" s="125" t="s">
        <v>12</v>
      </c>
      <c r="B44" s="105" t="s">
        <v>407</v>
      </c>
      <c r="C44" s="196">
        <f>SUM(C45:C49)</f>
        <v>23911</v>
      </c>
    </row>
    <row r="45" spans="1:3" ht="12" customHeight="1">
      <c r="A45" s="331" t="s">
        <v>90</v>
      </c>
      <c r="B45" s="9" t="s">
        <v>43</v>
      </c>
      <c r="C45" s="66">
        <v>14065</v>
      </c>
    </row>
    <row r="46" spans="1:3" ht="12" customHeight="1">
      <c r="A46" s="331" t="s">
        <v>91</v>
      </c>
      <c r="B46" s="8" t="s">
        <v>143</v>
      </c>
      <c r="C46" s="68">
        <v>3845</v>
      </c>
    </row>
    <row r="47" spans="1:3" ht="12" customHeight="1">
      <c r="A47" s="331" t="s">
        <v>92</v>
      </c>
      <c r="B47" s="8" t="s">
        <v>118</v>
      </c>
      <c r="C47" s="68">
        <v>6001</v>
      </c>
    </row>
    <row r="48" spans="1:3" ht="12" customHeight="1">
      <c r="A48" s="331" t="s">
        <v>93</v>
      </c>
      <c r="B48" s="8" t="s">
        <v>144</v>
      </c>
      <c r="C48" s="68"/>
    </row>
    <row r="49" spans="1:3" ht="12" customHeight="1" thickBot="1">
      <c r="A49" s="331" t="s">
        <v>119</v>
      </c>
      <c r="B49" s="8" t="s">
        <v>145</v>
      </c>
      <c r="C49" s="68"/>
    </row>
    <row r="50" spans="1:3" s="341" customFormat="1" ht="12" customHeight="1" thickBot="1">
      <c r="A50" s="125" t="s">
        <v>13</v>
      </c>
      <c r="B50" s="105" t="s">
        <v>408</v>
      </c>
      <c r="C50" s="196">
        <f>SUM(C51:C53)</f>
        <v>0</v>
      </c>
    </row>
    <row r="51" spans="1:3" ht="12" customHeight="1">
      <c r="A51" s="331" t="s">
        <v>96</v>
      </c>
      <c r="B51" s="9" t="s">
        <v>165</v>
      </c>
      <c r="C51" s="66"/>
    </row>
    <row r="52" spans="1:3" ht="12" customHeight="1">
      <c r="A52" s="331" t="s">
        <v>97</v>
      </c>
      <c r="B52" s="8" t="s">
        <v>147</v>
      </c>
      <c r="C52" s="68"/>
    </row>
    <row r="53" spans="1:3" ht="12" customHeight="1">
      <c r="A53" s="331" t="s">
        <v>98</v>
      </c>
      <c r="B53" s="8" t="s">
        <v>52</v>
      </c>
      <c r="C53" s="68"/>
    </row>
    <row r="54" spans="1:3" ht="12" customHeight="1">
      <c r="A54" s="331" t="s">
        <v>99</v>
      </c>
      <c r="B54" s="8" t="s">
        <v>4</v>
      </c>
      <c r="C54" s="68"/>
    </row>
    <row r="55" spans="1:3" ht="15" customHeight="1" thickBot="1">
      <c r="A55" s="388" t="s">
        <v>14</v>
      </c>
      <c r="B55" s="7" t="s">
        <v>44</v>
      </c>
      <c r="C55" s="197"/>
    </row>
    <row r="56" spans="1:3" ht="13.5" thickBot="1">
      <c r="A56" s="125" t="s">
        <v>15</v>
      </c>
      <c r="B56" s="152" t="s">
        <v>409</v>
      </c>
      <c r="C56" s="246">
        <f>+C44+C50+C55</f>
        <v>23911</v>
      </c>
    </row>
    <row r="57" ht="15" customHeight="1" thickBot="1">
      <c r="C57" s="247"/>
    </row>
    <row r="58" spans="1:3" ht="14.25" customHeight="1" thickBot="1">
      <c r="A58" s="155" t="s">
        <v>160</v>
      </c>
      <c r="B58" s="156"/>
      <c r="C58" s="103">
        <v>10</v>
      </c>
    </row>
    <row r="59" spans="1:3" ht="13.5" thickBot="1">
      <c r="A59" s="155" t="s">
        <v>161</v>
      </c>
      <c r="B59" s="156"/>
      <c r="C59" s="103">
        <v>0</v>
      </c>
    </row>
    <row r="61" spans="1:2" ht="18" customHeight="1">
      <c r="A61" s="639" t="s">
        <v>505</v>
      </c>
      <c r="B61" s="639"/>
    </row>
  </sheetData>
  <sheetProtection formatCells="0"/>
  <mergeCells count="1">
    <mergeCell ref="A61:B61"/>
  </mergeCells>
  <printOptions horizontalCentered="1"/>
  <pageMargins left="0.7874015748031497" right="0.7874015748031497" top="0.984251968503937" bottom="0.984251968503937" header="0.7874015748031497" footer="0.7874015748031497"/>
  <pageSetup firstPageNumber="33" useFirstPageNumber="1" horizontalDpi="600" verticalDpi="600" orientation="portrait" paperSize="9" scale="75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2"/>
  <sheetViews>
    <sheetView workbookViewId="0" topLeftCell="A22">
      <selection activeCell="F26" sqref="F26"/>
    </sheetView>
  </sheetViews>
  <sheetFormatPr defaultColWidth="9.00390625" defaultRowHeight="12.75"/>
  <cols>
    <col min="1" max="1" width="12.50390625" style="0" customWidth="1"/>
    <col min="2" max="2" width="70.625" style="0" customWidth="1"/>
    <col min="3" max="3" width="12.625" style="0" customWidth="1"/>
    <col min="4" max="4" width="12.375" style="0" customWidth="1"/>
    <col min="5" max="5" width="12.00390625" style="0" customWidth="1"/>
  </cols>
  <sheetData>
    <row r="1" spans="1:5" ht="16.5" thickBot="1">
      <c r="A1" s="132"/>
      <c r="B1" s="634" t="s">
        <v>523</v>
      </c>
      <c r="C1" s="634"/>
      <c r="D1" s="634"/>
      <c r="E1" s="634"/>
    </row>
    <row r="2" spans="1:5" ht="48">
      <c r="A2" s="284" t="s">
        <v>158</v>
      </c>
      <c r="B2" s="514" t="s">
        <v>437</v>
      </c>
      <c r="C2" s="515" t="s">
        <v>56</v>
      </c>
      <c r="D2" s="516"/>
      <c r="E2" s="517"/>
    </row>
    <row r="3" spans="1:5" ht="36.75" thickBot="1">
      <c r="A3" s="329" t="s">
        <v>157</v>
      </c>
      <c r="B3" s="518" t="s">
        <v>387</v>
      </c>
      <c r="C3" s="519" t="s">
        <v>46</v>
      </c>
      <c r="D3" s="520"/>
      <c r="E3" s="521"/>
    </row>
    <row r="4" spans="1:5" ht="14.25" thickBot="1">
      <c r="A4" s="136"/>
      <c r="B4" s="136"/>
      <c r="C4" s="137" t="s">
        <v>47</v>
      </c>
      <c r="D4" s="338"/>
      <c r="E4" s="338"/>
    </row>
    <row r="5" spans="1:5" ht="36.75" thickBot="1">
      <c r="A5" s="285" t="s">
        <v>159</v>
      </c>
      <c r="B5" s="138" t="s">
        <v>48</v>
      </c>
      <c r="C5" s="139" t="s">
        <v>512</v>
      </c>
      <c r="D5" s="139" t="s">
        <v>513</v>
      </c>
      <c r="E5" s="139" t="s">
        <v>514</v>
      </c>
    </row>
    <row r="6" spans="1:5" ht="12.75">
      <c r="A6" s="522">
        <v>1</v>
      </c>
      <c r="B6" s="569">
        <v>2</v>
      </c>
      <c r="C6" s="570">
        <v>3</v>
      </c>
      <c r="D6" s="571">
        <v>4</v>
      </c>
      <c r="E6" s="570">
        <v>5</v>
      </c>
    </row>
    <row r="7" spans="1:5" ht="13.5" thickBot="1">
      <c r="A7" s="637" t="s">
        <v>50</v>
      </c>
      <c r="B7" s="638"/>
      <c r="C7" s="572"/>
      <c r="D7" s="573"/>
      <c r="E7" s="574"/>
    </row>
    <row r="8" spans="1:5" ht="13.5" thickBot="1">
      <c r="A8" s="122" t="s">
        <v>12</v>
      </c>
      <c r="B8" s="525" t="s">
        <v>389</v>
      </c>
      <c r="C8" s="526">
        <f>SUM(C9:C18)</f>
        <v>300</v>
      </c>
      <c r="D8" s="527">
        <v>281</v>
      </c>
      <c r="E8" s="528"/>
    </row>
    <row r="9" spans="1:5" ht="12.75">
      <c r="A9" s="330" t="s">
        <v>90</v>
      </c>
      <c r="B9" s="461" t="s">
        <v>221</v>
      </c>
      <c r="C9" s="529"/>
      <c r="D9" s="530"/>
      <c r="E9" s="531"/>
    </row>
    <row r="10" spans="1:5" ht="12.75">
      <c r="A10" s="331" t="s">
        <v>91</v>
      </c>
      <c r="B10" s="464" t="s">
        <v>222</v>
      </c>
      <c r="C10" s="532">
        <v>300</v>
      </c>
      <c r="D10" s="533">
        <v>281</v>
      </c>
      <c r="E10" s="534"/>
    </row>
    <row r="11" spans="1:5" ht="12.75">
      <c r="A11" s="331" t="s">
        <v>92</v>
      </c>
      <c r="B11" s="464" t="s">
        <v>223</v>
      </c>
      <c r="C11" s="532"/>
      <c r="D11" s="533"/>
      <c r="E11" s="534"/>
    </row>
    <row r="12" spans="1:5" ht="12.75">
      <c r="A12" s="331" t="s">
        <v>93</v>
      </c>
      <c r="B12" s="464" t="s">
        <v>224</v>
      </c>
      <c r="C12" s="532"/>
      <c r="D12" s="533"/>
      <c r="E12" s="534"/>
    </row>
    <row r="13" spans="1:5" ht="12.75">
      <c r="A13" s="331" t="s">
        <v>119</v>
      </c>
      <c r="B13" s="464" t="s">
        <v>225</v>
      </c>
      <c r="C13" s="532"/>
      <c r="D13" s="533"/>
      <c r="E13" s="534"/>
    </row>
    <row r="14" spans="1:5" ht="12.75">
      <c r="A14" s="331" t="s">
        <v>94</v>
      </c>
      <c r="B14" s="464" t="s">
        <v>390</v>
      </c>
      <c r="C14" s="532"/>
      <c r="D14" s="533"/>
      <c r="E14" s="534"/>
    </row>
    <row r="15" spans="1:5" ht="12.75">
      <c r="A15" s="331" t="s">
        <v>95</v>
      </c>
      <c r="B15" s="481" t="s">
        <v>391</v>
      </c>
      <c r="C15" s="532"/>
      <c r="D15" s="533"/>
      <c r="E15" s="534"/>
    </row>
    <row r="16" spans="1:5" ht="12.75">
      <c r="A16" s="331" t="s">
        <v>105</v>
      </c>
      <c r="B16" s="464" t="s">
        <v>228</v>
      </c>
      <c r="C16" s="535"/>
      <c r="D16" s="533"/>
      <c r="E16" s="534"/>
    </row>
    <row r="17" spans="1:5" ht="12.75">
      <c r="A17" s="331" t="s">
        <v>106</v>
      </c>
      <c r="B17" s="464" t="s">
        <v>229</v>
      </c>
      <c r="C17" s="532"/>
      <c r="D17" s="533"/>
      <c r="E17" s="534"/>
    </row>
    <row r="18" spans="1:5" ht="13.5" thickBot="1">
      <c r="A18" s="331" t="s">
        <v>107</v>
      </c>
      <c r="B18" s="481" t="s">
        <v>230</v>
      </c>
      <c r="C18" s="536"/>
      <c r="D18" s="537"/>
      <c r="E18" s="538"/>
    </row>
    <row r="19" spans="1:5" ht="13.5" thickBot="1">
      <c r="A19" s="122" t="s">
        <v>13</v>
      </c>
      <c r="B19" s="525" t="s">
        <v>392</v>
      </c>
      <c r="C19" s="526">
        <f>SUM(C20:C22)</f>
        <v>0</v>
      </c>
      <c r="D19" s="539"/>
      <c r="E19" s="540"/>
    </row>
    <row r="20" spans="1:5" ht="12.75">
      <c r="A20" s="331" t="s">
        <v>96</v>
      </c>
      <c r="B20" s="480" t="s">
        <v>196</v>
      </c>
      <c r="C20" s="532"/>
      <c r="D20" s="530"/>
      <c r="E20" s="531"/>
    </row>
    <row r="21" spans="1:5" ht="12.75">
      <c r="A21" s="331" t="s">
        <v>97</v>
      </c>
      <c r="B21" s="464" t="s">
        <v>393</v>
      </c>
      <c r="C21" s="532"/>
      <c r="D21" s="533"/>
      <c r="E21" s="534"/>
    </row>
    <row r="22" spans="1:5" ht="12.75">
      <c r="A22" s="331" t="s">
        <v>98</v>
      </c>
      <c r="B22" s="464" t="s">
        <v>394</v>
      </c>
      <c r="C22" s="532"/>
      <c r="D22" s="533"/>
      <c r="E22" s="534"/>
    </row>
    <row r="23" spans="1:5" ht="13.5" thickBot="1">
      <c r="A23" s="331" t="s">
        <v>99</v>
      </c>
      <c r="B23" s="464" t="s">
        <v>2</v>
      </c>
      <c r="C23" s="532"/>
      <c r="D23" s="537"/>
      <c r="E23" s="538"/>
    </row>
    <row r="24" spans="1:5" ht="13.5" thickBot="1">
      <c r="A24" s="125" t="s">
        <v>14</v>
      </c>
      <c r="B24" s="479" t="s">
        <v>134</v>
      </c>
      <c r="C24" s="541"/>
      <c r="D24" s="539"/>
      <c r="E24" s="540"/>
    </row>
    <row r="25" spans="1:5" ht="13.5" thickBot="1">
      <c r="A25" s="125" t="s">
        <v>15</v>
      </c>
      <c r="B25" s="479" t="s">
        <v>395</v>
      </c>
      <c r="C25" s="526">
        <f>+C26+C27</f>
        <v>0</v>
      </c>
      <c r="D25" s="539"/>
      <c r="E25" s="540"/>
    </row>
    <row r="26" spans="1:5" ht="12.75">
      <c r="A26" s="332" t="s">
        <v>206</v>
      </c>
      <c r="B26" s="542" t="s">
        <v>393</v>
      </c>
      <c r="C26" s="543"/>
      <c r="D26" s="530"/>
      <c r="E26" s="531"/>
    </row>
    <row r="27" spans="1:5" ht="12.75">
      <c r="A27" s="332" t="s">
        <v>209</v>
      </c>
      <c r="B27" s="544" t="s">
        <v>396</v>
      </c>
      <c r="C27" s="545"/>
      <c r="D27" s="533"/>
      <c r="E27" s="534"/>
    </row>
    <row r="28" spans="1:5" ht="13.5" thickBot="1">
      <c r="A28" s="331" t="s">
        <v>210</v>
      </c>
      <c r="B28" s="546" t="s">
        <v>397</v>
      </c>
      <c r="C28" s="547"/>
      <c r="D28" s="537"/>
      <c r="E28" s="538"/>
    </row>
    <row r="29" spans="1:5" ht="13.5" thickBot="1">
      <c r="A29" s="125" t="s">
        <v>16</v>
      </c>
      <c r="B29" s="479" t="s">
        <v>398</v>
      </c>
      <c r="C29" s="526">
        <f>+C30+C31+C32</f>
        <v>0</v>
      </c>
      <c r="D29" s="539"/>
      <c r="E29" s="540"/>
    </row>
    <row r="30" spans="1:5" ht="12.75">
      <c r="A30" s="332" t="s">
        <v>83</v>
      </c>
      <c r="B30" s="542" t="s">
        <v>235</v>
      </c>
      <c r="C30" s="543"/>
      <c r="D30" s="530"/>
      <c r="E30" s="531"/>
    </row>
    <row r="31" spans="1:5" ht="12.75">
      <c r="A31" s="332" t="s">
        <v>84</v>
      </c>
      <c r="B31" s="544" t="s">
        <v>236</v>
      </c>
      <c r="C31" s="545"/>
      <c r="D31" s="533"/>
      <c r="E31" s="534"/>
    </row>
    <row r="32" spans="1:5" ht="13.5" thickBot="1">
      <c r="A32" s="331" t="s">
        <v>85</v>
      </c>
      <c r="B32" s="548" t="s">
        <v>237</v>
      </c>
      <c r="C32" s="547"/>
      <c r="D32" s="537"/>
      <c r="E32" s="538"/>
    </row>
    <row r="33" spans="1:5" ht="13.5" thickBot="1">
      <c r="A33" s="125" t="s">
        <v>17</v>
      </c>
      <c r="B33" s="479" t="s">
        <v>350</v>
      </c>
      <c r="C33" s="541"/>
      <c r="D33" s="539"/>
      <c r="E33" s="540"/>
    </row>
    <row r="34" spans="1:5" ht="13.5" thickBot="1">
      <c r="A34" s="125" t="s">
        <v>18</v>
      </c>
      <c r="B34" s="479" t="s">
        <v>399</v>
      </c>
      <c r="C34" s="541"/>
      <c r="D34" s="490"/>
      <c r="E34" s="549"/>
    </row>
    <row r="35" spans="1:5" ht="13.5" thickBot="1">
      <c r="A35" s="122" t="s">
        <v>19</v>
      </c>
      <c r="B35" s="479" t="s">
        <v>400</v>
      </c>
      <c r="C35" s="526">
        <v>300</v>
      </c>
      <c r="D35" s="527">
        <v>281</v>
      </c>
      <c r="E35" s="550"/>
    </row>
    <row r="36" spans="1:5" ht="13.5" thickBot="1">
      <c r="A36" s="144" t="s">
        <v>20</v>
      </c>
      <c r="B36" s="479" t="s">
        <v>401</v>
      </c>
      <c r="C36" s="526"/>
      <c r="D36" s="527"/>
      <c r="E36" s="551"/>
    </row>
    <row r="37" spans="1:5" ht="12.75">
      <c r="A37" s="332" t="s">
        <v>402</v>
      </c>
      <c r="B37" s="542" t="s">
        <v>175</v>
      </c>
      <c r="C37" s="543"/>
      <c r="D37" s="530"/>
      <c r="E37" s="531"/>
    </row>
    <row r="38" spans="1:5" ht="12.75">
      <c r="A38" s="332" t="s">
        <v>403</v>
      </c>
      <c r="B38" s="544" t="s">
        <v>3</v>
      </c>
      <c r="C38" s="545"/>
      <c r="D38" s="533"/>
      <c r="E38" s="534"/>
    </row>
    <row r="39" spans="1:5" ht="13.5" thickBot="1">
      <c r="A39" s="331" t="s">
        <v>404</v>
      </c>
      <c r="B39" s="548" t="s">
        <v>405</v>
      </c>
      <c r="C39" s="547">
        <v>20243</v>
      </c>
      <c r="D39" s="537">
        <v>14232</v>
      </c>
      <c r="E39" s="538"/>
    </row>
    <row r="40" spans="1:5" ht="13.5" thickBot="1">
      <c r="A40" s="144" t="s">
        <v>21</v>
      </c>
      <c r="B40" s="145" t="s">
        <v>406</v>
      </c>
      <c r="C40" s="555">
        <v>20543</v>
      </c>
      <c r="D40" s="581">
        <v>14513</v>
      </c>
      <c r="E40" s="528"/>
    </row>
    <row r="41" spans="1:5" ht="12.75">
      <c r="A41" s="146"/>
      <c r="B41" s="147"/>
      <c r="C41" s="243"/>
      <c r="D41" s="554"/>
      <c r="E41" s="554"/>
    </row>
    <row r="42" spans="1:5" ht="13.5" thickBot="1">
      <c r="A42" s="148"/>
      <c r="B42" s="149"/>
      <c r="C42" s="244"/>
      <c r="D42" s="554"/>
      <c r="E42" s="554"/>
    </row>
    <row r="43" spans="1:5" ht="13.5" thickBot="1">
      <c r="A43" s="150"/>
      <c r="B43" s="151" t="s">
        <v>51</v>
      </c>
      <c r="C43" s="553"/>
      <c r="D43" s="577"/>
      <c r="E43" s="557"/>
    </row>
    <row r="44" spans="1:5" ht="13.5" thickBot="1">
      <c r="A44" s="125" t="s">
        <v>12</v>
      </c>
      <c r="B44" s="479" t="s">
        <v>407</v>
      </c>
      <c r="C44" s="526">
        <f>SUM(C45:C49)</f>
        <v>19043</v>
      </c>
      <c r="D44" s="527">
        <v>14513</v>
      </c>
      <c r="E44" s="528"/>
    </row>
    <row r="45" spans="1:5" ht="12.75">
      <c r="A45" s="331" t="s">
        <v>90</v>
      </c>
      <c r="B45" s="480" t="s">
        <v>43</v>
      </c>
      <c r="C45" s="543">
        <v>4664</v>
      </c>
      <c r="D45" s="530">
        <v>2748</v>
      </c>
      <c r="E45" s="531"/>
    </row>
    <row r="46" spans="1:5" ht="12.75">
      <c r="A46" s="331" t="s">
        <v>91</v>
      </c>
      <c r="B46" s="464" t="s">
        <v>143</v>
      </c>
      <c r="C46" s="560">
        <v>1266</v>
      </c>
      <c r="D46" s="533">
        <v>653</v>
      </c>
      <c r="E46" s="534"/>
    </row>
    <row r="47" spans="1:5" ht="12.75">
      <c r="A47" s="331" t="s">
        <v>92</v>
      </c>
      <c r="B47" s="464" t="s">
        <v>118</v>
      </c>
      <c r="C47" s="560">
        <v>13113</v>
      </c>
      <c r="D47" s="533">
        <v>11112</v>
      </c>
      <c r="E47" s="534"/>
    </row>
    <row r="48" spans="1:5" ht="12.75">
      <c r="A48" s="331" t="s">
        <v>93</v>
      </c>
      <c r="B48" s="464" t="s">
        <v>144</v>
      </c>
      <c r="C48" s="560"/>
      <c r="D48" s="533"/>
      <c r="E48" s="534"/>
    </row>
    <row r="49" spans="1:5" ht="13.5" thickBot="1">
      <c r="A49" s="331" t="s">
        <v>119</v>
      </c>
      <c r="B49" s="464" t="s">
        <v>145</v>
      </c>
      <c r="C49" s="560"/>
      <c r="D49" s="537"/>
      <c r="E49" s="538"/>
    </row>
    <row r="50" spans="1:5" ht="13.5" thickBot="1">
      <c r="A50" s="125" t="s">
        <v>13</v>
      </c>
      <c r="B50" s="479" t="s">
        <v>408</v>
      </c>
      <c r="C50" s="526">
        <f>SUM(C51:C53)</f>
        <v>0</v>
      </c>
      <c r="D50" s="539"/>
      <c r="E50" s="540"/>
    </row>
    <row r="51" spans="1:5" ht="12.75">
      <c r="A51" s="331" t="s">
        <v>96</v>
      </c>
      <c r="B51" s="480" t="s">
        <v>165</v>
      </c>
      <c r="C51" s="543"/>
      <c r="D51" s="530"/>
      <c r="E51" s="531"/>
    </row>
    <row r="52" spans="1:5" ht="12.75">
      <c r="A52" s="331" t="s">
        <v>97</v>
      </c>
      <c r="B52" s="464" t="s">
        <v>147</v>
      </c>
      <c r="C52" s="560"/>
      <c r="D52" s="533"/>
      <c r="E52" s="534"/>
    </row>
    <row r="53" spans="1:5" ht="12.75">
      <c r="A53" s="331" t="s">
        <v>98</v>
      </c>
      <c r="B53" s="464" t="s">
        <v>52</v>
      </c>
      <c r="C53" s="560"/>
      <c r="D53" s="533"/>
      <c r="E53" s="534"/>
    </row>
    <row r="54" spans="1:5" ht="12.75">
      <c r="A54" s="331" t="s">
        <v>99</v>
      </c>
      <c r="B54" s="464" t="s">
        <v>4</v>
      </c>
      <c r="C54" s="560"/>
      <c r="D54" s="533"/>
      <c r="E54" s="534"/>
    </row>
    <row r="55" spans="1:5" ht="13.5" thickBot="1">
      <c r="A55" s="388" t="s">
        <v>14</v>
      </c>
      <c r="B55" s="481" t="s">
        <v>44</v>
      </c>
      <c r="C55" s="545">
        <v>1500</v>
      </c>
      <c r="D55" s="537"/>
      <c r="E55" s="538"/>
    </row>
    <row r="56" spans="1:5" ht="13.5" thickBot="1">
      <c r="A56" s="125" t="s">
        <v>15</v>
      </c>
      <c r="B56" s="561" t="s">
        <v>409</v>
      </c>
      <c r="C56" s="553">
        <f>+C44+C50+C55</f>
        <v>20543</v>
      </c>
      <c r="D56" s="527">
        <v>14513</v>
      </c>
      <c r="E56" s="528"/>
    </row>
    <row r="57" spans="1:5" ht="13.5" thickBot="1">
      <c r="A57" s="153"/>
      <c r="B57" s="154"/>
      <c r="C57" s="562"/>
      <c r="D57" s="490"/>
      <c r="E57" s="549"/>
    </row>
    <row r="58" spans="1:5" ht="13.5" thickBot="1">
      <c r="A58" s="155" t="s">
        <v>160</v>
      </c>
      <c r="B58" s="563"/>
      <c r="C58" s="564">
        <v>2</v>
      </c>
      <c r="D58" s="565">
        <v>2</v>
      </c>
      <c r="E58" s="540"/>
    </row>
    <row r="59" spans="1:5" ht="13.5" thickBot="1">
      <c r="A59" s="155" t="s">
        <v>161</v>
      </c>
      <c r="B59" s="563"/>
      <c r="C59" s="564">
        <v>0</v>
      </c>
      <c r="D59" s="567">
        <v>0</v>
      </c>
      <c r="E59" s="580"/>
    </row>
    <row r="61" spans="1:2" ht="15.75">
      <c r="A61" s="640" t="s">
        <v>507</v>
      </c>
      <c r="B61" s="640"/>
    </row>
    <row r="62" spans="1:3" ht="21" customHeight="1">
      <c r="A62" s="639" t="s">
        <v>522</v>
      </c>
      <c r="B62" s="639"/>
      <c r="C62" s="639"/>
    </row>
  </sheetData>
  <sheetProtection/>
  <mergeCells count="4">
    <mergeCell ref="A61:B61"/>
    <mergeCell ref="A7:B7"/>
    <mergeCell ref="B1:E1"/>
    <mergeCell ref="A62:C62"/>
  </mergeCells>
  <printOptions/>
  <pageMargins left="0.7086614173228347" right="0.7086614173228347" top="0.7480314960629921" bottom="0.7480314960629921" header="0.31496062992125984" footer="0.31496062992125984"/>
  <pageSetup firstPageNumber="34" useFirstPageNumber="1" horizontalDpi="600" verticalDpi="600" orientation="portrait" paperSize="9" scale="80" r:id="rId1"/>
  <headerFoot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B28">
      <selection activeCell="C1" sqref="C1"/>
    </sheetView>
  </sheetViews>
  <sheetFormatPr defaultColWidth="9.00390625" defaultRowHeight="12.75"/>
  <cols>
    <col min="1" max="1" width="13.875" style="0" customWidth="1"/>
    <col min="2" max="2" width="79.125" style="0" customWidth="1"/>
    <col min="3" max="3" width="25.00390625" style="0" customWidth="1"/>
  </cols>
  <sheetData>
    <row r="1" spans="1:3" ht="21" customHeight="1" thickBot="1">
      <c r="A1" s="284" t="s">
        <v>158</v>
      </c>
      <c r="B1" s="134"/>
      <c r="C1" s="336" t="s">
        <v>508</v>
      </c>
    </row>
    <row r="2" spans="1:3" ht="24.75" thickBot="1">
      <c r="A2" s="329" t="s">
        <v>157</v>
      </c>
      <c r="B2" s="233" t="s">
        <v>437</v>
      </c>
      <c r="C2" s="248" t="s">
        <v>423</v>
      </c>
    </row>
    <row r="3" spans="1:3" ht="13.5" thickBot="1">
      <c r="A3" s="136"/>
      <c r="B3" s="234" t="s">
        <v>411</v>
      </c>
      <c r="C3" s="249" t="s">
        <v>55</v>
      </c>
    </row>
    <row r="4" spans="1:3" ht="14.25" thickBot="1">
      <c r="A4" s="285" t="s">
        <v>159</v>
      </c>
      <c r="B4" s="136"/>
      <c r="C4" s="137" t="s">
        <v>47</v>
      </c>
    </row>
    <row r="5" spans="1:3" ht="13.5" thickBot="1">
      <c r="A5" s="122">
        <v>1</v>
      </c>
      <c r="B5" s="138" t="s">
        <v>48</v>
      </c>
      <c r="C5" s="139" t="s">
        <v>49</v>
      </c>
    </row>
    <row r="6" spans="1:3" ht="13.5" thickBot="1">
      <c r="A6" s="140"/>
      <c r="B6" s="123">
        <v>2</v>
      </c>
      <c r="C6" s="124">
        <v>3</v>
      </c>
    </row>
    <row r="7" spans="1:3" ht="13.5" thickBot="1">
      <c r="A7" s="122" t="s">
        <v>12</v>
      </c>
      <c r="B7" s="141" t="s">
        <v>50</v>
      </c>
      <c r="C7" s="142"/>
    </row>
    <row r="8" spans="1:3" ht="13.5" thickBot="1">
      <c r="A8" s="330" t="s">
        <v>90</v>
      </c>
      <c r="B8" s="143" t="s">
        <v>389</v>
      </c>
      <c r="C8" s="196">
        <f>SUM(C9:C18)</f>
        <v>281</v>
      </c>
    </row>
    <row r="9" spans="1:3" ht="12.75">
      <c r="A9" s="331" t="s">
        <v>91</v>
      </c>
      <c r="B9" s="10" t="s">
        <v>221</v>
      </c>
      <c r="C9" s="239"/>
    </row>
    <row r="10" spans="1:3" ht="12.75">
      <c r="A10" s="331" t="s">
        <v>92</v>
      </c>
      <c r="B10" s="8" t="s">
        <v>222</v>
      </c>
      <c r="C10" s="194">
        <v>281</v>
      </c>
    </row>
    <row r="11" spans="1:3" ht="12.75">
      <c r="A11" s="331" t="s">
        <v>93</v>
      </c>
      <c r="B11" s="8" t="s">
        <v>223</v>
      </c>
      <c r="C11" s="194"/>
    </row>
    <row r="12" spans="1:3" ht="12.75">
      <c r="A12" s="331" t="s">
        <v>119</v>
      </c>
      <c r="B12" s="8" t="s">
        <v>224</v>
      </c>
      <c r="C12" s="194"/>
    </row>
    <row r="13" spans="1:3" ht="12.75">
      <c r="A13" s="331" t="s">
        <v>94</v>
      </c>
      <c r="B13" s="8" t="s">
        <v>225</v>
      </c>
      <c r="C13" s="194"/>
    </row>
    <row r="14" spans="1:3" ht="12.75">
      <c r="A14" s="331" t="s">
        <v>95</v>
      </c>
      <c r="B14" s="8" t="s">
        <v>390</v>
      </c>
      <c r="C14" s="194"/>
    </row>
    <row r="15" spans="1:3" ht="12.75">
      <c r="A15" s="331" t="s">
        <v>105</v>
      </c>
      <c r="B15" s="7" t="s">
        <v>391</v>
      </c>
      <c r="C15" s="194"/>
    </row>
    <row r="16" spans="1:3" ht="12.75">
      <c r="A16" s="331" t="s">
        <v>106</v>
      </c>
      <c r="B16" s="8" t="s">
        <v>228</v>
      </c>
      <c r="C16" s="240"/>
    </row>
    <row r="17" spans="1:3" ht="13.5" thickBot="1">
      <c r="A17" s="331" t="s">
        <v>107</v>
      </c>
      <c r="B17" s="8" t="s">
        <v>229</v>
      </c>
      <c r="C17" s="194"/>
    </row>
    <row r="18" spans="1:3" ht="13.5" thickBot="1">
      <c r="A18" s="122" t="s">
        <v>13</v>
      </c>
      <c r="B18" s="7" t="s">
        <v>230</v>
      </c>
      <c r="C18" s="195"/>
    </row>
    <row r="19" spans="1:3" ht="13.5" thickBot="1">
      <c r="A19" s="331" t="s">
        <v>96</v>
      </c>
      <c r="B19" s="143" t="s">
        <v>392</v>
      </c>
      <c r="C19" s="196">
        <f>SUM(C20:C22)</f>
        <v>0</v>
      </c>
    </row>
    <row r="20" spans="1:3" ht="12.75">
      <c r="A20" s="331" t="s">
        <v>97</v>
      </c>
      <c r="B20" s="9" t="s">
        <v>196</v>
      </c>
      <c r="C20" s="194"/>
    </row>
    <row r="21" spans="1:3" ht="12.75">
      <c r="A21" s="331" t="s">
        <v>98</v>
      </c>
      <c r="B21" s="8" t="s">
        <v>393</v>
      </c>
      <c r="C21" s="194"/>
    </row>
    <row r="22" spans="1:3" ht="13.5" thickBot="1">
      <c r="A22" s="331" t="s">
        <v>99</v>
      </c>
      <c r="B22" s="8" t="s">
        <v>394</v>
      </c>
      <c r="C22" s="194"/>
    </row>
    <row r="23" spans="1:3" ht="13.5" thickBot="1">
      <c r="A23" s="125" t="s">
        <v>14</v>
      </c>
      <c r="B23" s="8" t="s">
        <v>2</v>
      </c>
      <c r="C23" s="194"/>
    </row>
    <row r="24" spans="1:3" ht="13.5" thickBot="1">
      <c r="A24" s="125" t="s">
        <v>15</v>
      </c>
      <c r="B24" s="105" t="s">
        <v>134</v>
      </c>
      <c r="C24" s="223"/>
    </row>
    <row r="25" spans="1:3" ht="13.5" thickBot="1">
      <c r="A25" s="332" t="s">
        <v>206</v>
      </c>
      <c r="B25" s="105" t="s">
        <v>395</v>
      </c>
      <c r="C25" s="196">
        <f>+C26+C27</f>
        <v>0</v>
      </c>
    </row>
    <row r="26" spans="1:3" ht="12.75">
      <c r="A26" s="332" t="s">
        <v>209</v>
      </c>
      <c r="B26" s="333" t="s">
        <v>393</v>
      </c>
      <c r="C26" s="66"/>
    </row>
    <row r="27" spans="1:3" ht="13.5" thickBot="1">
      <c r="A27" s="331" t="s">
        <v>210</v>
      </c>
      <c r="B27" s="334" t="s">
        <v>396</v>
      </c>
      <c r="C27" s="197"/>
    </row>
    <row r="28" spans="1:3" ht="13.5" thickBot="1">
      <c r="A28" s="125" t="s">
        <v>16</v>
      </c>
      <c r="B28" s="335" t="s">
        <v>397</v>
      </c>
      <c r="C28" s="69"/>
    </row>
    <row r="29" spans="1:3" ht="13.5" thickBot="1">
      <c r="A29" s="332" t="s">
        <v>83</v>
      </c>
      <c r="B29" s="105" t="s">
        <v>398</v>
      </c>
      <c r="C29" s="196">
        <f>+C30+C31+C32</f>
        <v>0</v>
      </c>
    </row>
    <row r="30" spans="1:3" ht="12.75">
      <c r="A30" s="332" t="s">
        <v>84</v>
      </c>
      <c r="B30" s="333" t="s">
        <v>235</v>
      </c>
      <c r="C30" s="66"/>
    </row>
    <row r="31" spans="1:3" ht="13.5" thickBot="1">
      <c r="A31" s="331" t="s">
        <v>85</v>
      </c>
      <c r="B31" s="334" t="s">
        <v>236</v>
      </c>
      <c r="C31" s="197"/>
    </row>
    <row r="32" spans="1:3" ht="13.5" thickBot="1">
      <c r="A32" s="125" t="s">
        <v>17</v>
      </c>
      <c r="B32" s="110" t="s">
        <v>237</v>
      </c>
      <c r="C32" s="69"/>
    </row>
    <row r="33" spans="1:3" ht="13.5" thickBot="1">
      <c r="A33" s="125" t="s">
        <v>18</v>
      </c>
      <c r="B33" s="105" t="s">
        <v>350</v>
      </c>
      <c r="C33" s="223"/>
    </row>
    <row r="34" spans="1:3" ht="13.5" thickBot="1">
      <c r="A34" s="122" t="s">
        <v>19</v>
      </c>
      <c r="B34" s="105" t="s">
        <v>399</v>
      </c>
      <c r="C34" s="241"/>
    </row>
    <row r="35" spans="1:3" ht="13.5" thickBot="1">
      <c r="A35" s="144" t="s">
        <v>20</v>
      </c>
      <c r="B35" s="105" t="s">
        <v>400</v>
      </c>
      <c r="C35" s="242">
        <f>+C8+C19+C24+C25+C29+C33+C34</f>
        <v>281</v>
      </c>
    </row>
    <row r="36" spans="1:3" ht="13.5" thickBot="1">
      <c r="A36" s="332" t="s">
        <v>402</v>
      </c>
      <c r="B36" s="105" t="s">
        <v>401</v>
      </c>
      <c r="C36" s="242">
        <f>+C37+C38+C39</f>
        <v>14232</v>
      </c>
    </row>
    <row r="37" spans="1:3" ht="12.75">
      <c r="A37" s="332" t="s">
        <v>403</v>
      </c>
      <c r="B37" s="333" t="s">
        <v>175</v>
      </c>
      <c r="C37" s="66"/>
    </row>
    <row r="38" spans="1:3" ht="13.5" thickBot="1">
      <c r="A38" s="331" t="s">
        <v>404</v>
      </c>
      <c r="B38" s="334" t="s">
        <v>3</v>
      </c>
      <c r="C38" s="197"/>
    </row>
    <row r="39" spans="1:3" ht="13.5" thickBot="1">
      <c r="A39" s="144" t="s">
        <v>21</v>
      </c>
      <c r="B39" s="110" t="s">
        <v>405</v>
      </c>
      <c r="C39" s="69">
        <v>14232</v>
      </c>
    </row>
    <row r="40" spans="1:3" ht="13.5" thickBot="1">
      <c r="A40" s="146"/>
      <c r="B40" s="145" t="s">
        <v>406</v>
      </c>
      <c r="C40" s="245">
        <f>+C35+C36</f>
        <v>14513</v>
      </c>
    </row>
    <row r="41" spans="1:3" ht="13.5" thickBot="1">
      <c r="A41" s="148"/>
      <c r="B41" s="147"/>
      <c r="C41" s="243"/>
    </row>
    <row r="42" spans="1:3" ht="13.5" thickBot="1">
      <c r="A42" s="150"/>
      <c r="B42" s="149"/>
      <c r="C42" s="244"/>
    </row>
    <row r="43" spans="1:3" ht="13.5" thickBot="1">
      <c r="A43" s="125" t="s">
        <v>12</v>
      </c>
      <c r="B43" s="151" t="s">
        <v>51</v>
      </c>
      <c r="C43" s="245"/>
    </row>
    <row r="44" spans="1:3" ht="13.5" thickBot="1">
      <c r="A44" s="331" t="s">
        <v>90</v>
      </c>
      <c r="B44" s="105" t="s">
        <v>407</v>
      </c>
      <c r="C44" s="196">
        <f>SUM(C45:C49)</f>
        <v>14513</v>
      </c>
    </row>
    <row r="45" spans="1:3" ht="12.75">
      <c r="A45" s="331" t="s">
        <v>91</v>
      </c>
      <c r="B45" s="9" t="s">
        <v>43</v>
      </c>
      <c r="C45" s="66">
        <v>2748</v>
      </c>
    </row>
    <row r="46" spans="1:3" ht="12.75">
      <c r="A46" s="331" t="s">
        <v>92</v>
      </c>
      <c r="B46" s="8" t="s">
        <v>143</v>
      </c>
      <c r="C46" s="68">
        <v>653</v>
      </c>
    </row>
    <row r="47" spans="1:3" ht="12.75">
      <c r="A47" s="331" t="s">
        <v>93</v>
      </c>
      <c r="B47" s="8" t="s">
        <v>118</v>
      </c>
      <c r="C47" s="68">
        <v>11112</v>
      </c>
    </row>
    <row r="48" spans="1:3" ht="13.5" thickBot="1">
      <c r="A48" s="331" t="s">
        <v>119</v>
      </c>
      <c r="B48" s="8" t="s">
        <v>144</v>
      </c>
      <c r="C48" s="68"/>
    </row>
    <row r="49" spans="1:3" ht="13.5" thickBot="1">
      <c r="A49" s="125" t="s">
        <v>13</v>
      </c>
      <c r="B49" s="8" t="s">
        <v>145</v>
      </c>
      <c r="C49" s="68"/>
    </row>
    <row r="50" spans="1:3" ht="13.5" thickBot="1">
      <c r="A50" s="331" t="s">
        <v>96</v>
      </c>
      <c r="B50" s="105" t="s">
        <v>408</v>
      </c>
      <c r="C50" s="196">
        <f>SUM(C51:C53)</f>
        <v>0</v>
      </c>
    </row>
    <row r="51" spans="1:3" ht="12.75">
      <c r="A51" s="331" t="s">
        <v>97</v>
      </c>
      <c r="B51" s="9" t="s">
        <v>165</v>
      </c>
      <c r="C51" s="66"/>
    </row>
    <row r="52" spans="1:3" ht="12.75">
      <c r="A52" s="331" t="s">
        <v>98</v>
      </c>
      <c r="B52" s="8" t="s">
        <v>147</v>
      </c>
      <c r="C52" s="68"/>
    </row>
    <row r="53" spans="1:3" ht="12.75">
      <c r="A53" s="331" t="s">
        <v>99</v>
      </c>
      <c r="B53" s="8" t="s">
        <v>52</v>
      </c>
      <c r="C53" s="68"/>
    </row>
    <row r="54" spans="1:3" ht="13.5" thickBot="1">
      <c r="A54" s="388" t="s">
        <v>14</v>
      </c>
      <c r="B54" s="8" t="s">
        <v>4</v>
      </c>
      <c r="C54" s="68"/>
    </row>
    <row r="55" spans="1:3" ht="13.5" thickBot="1">
      <c r="A55" s="125" t="s">
        <v>15</v>
      </c>
      <c r="B55" s="7" t="s">
        <v>44</v>
      </c>
      <c r="C55" s="197"/>
    </row>
    <row r="56" spans="1:3" ht="13.5" thickBot="1">
      <c r="A56" s="153"/>
      <c r="B56" s="152" t="s">
        <v>409</v>
      </c>
      <c r="C56" s="246">
        <f>+C44+C50+C55</f>
        <v>14513</v>
      </c>
    </row>
    <row r="57" spans="1:3" ht="13.5" thickBot="1">
      <c r="A57" s="155" t="s">
        <v>160</v>
      </c>
      <c r="B57" s="154"/>
      <c r="C57" s="247"/>
    </row>
    <row r="58" spans="1:3" ht="13.5" thickBot="1">
      <c r="A58" s="155" t="s">
        <v>161</v>
      </c>
      <c r="B58" s="156"/>
      <c r="C58" s="103">
        <v>2</v>
      </c>
    </row>
    <row r="59" spans="2:3" ht="13.5" thickBot="1">
      <c r="B59" s="156"/>
      <c r="C59" s="103">
        <v>0</v>
      </c>
    </row>
    <row r="61" ht="15.75">
      <c r="B61" t="s">
        <v>507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35" useFirstPageNumber="1" horizontalDpi="600" verticalDpi="600" orientation="portrait" paperSize="9" scale="80" r:id="rId1"/>
  <headerFoot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2"/>
  <sheetViews>
    <sheetView zoomScalePageLayoutView="0" workbookViewId="0" topLeftCell="A1">
      <selection activeCell="A62" sqref="A62:B62"/>
    </sheetView>
  </sheetViews>
  <sheetFormatPr defaultColWidth="9.00390625" defaultRowHeight="12.75"/>
  <cols>
    <col min="1" max="1" width="12.875" style="0" customWidth="1"/>
    <col min="2" max="2" width="64.375" style="0" bestFit="1" customWidth="1"/>
    <col min="3" max="3" width="11.375" style="0" customWidth="1"/>
    <col min="4" max="5" width="11.125" style="0" bestFit="1" customWidth="1"/>
  </cols>
  <sheetData>
    <row r="1" spans="1:5" ht="16.5" thickBot="1">
      <c r="A1" s="132"/>
      <c r="B1" s="634" t="s">
        <v>524</v>
      </c>
      <c r="C1" s="634"/>
      <c r="D1" s="634"/>
      <c r="E1" s="634"/>
    </row>
    <row r="2" spans="1:5" ht="42" customHeight="1">
      <c r="A2" s="595" t="s">
        <v>158</v>
      </c>
      <c r="B2" s="596" t="s">
        <v>503</v>
      </c>
      <c r="C2" s="597" t="s">
        <v>56</v>
      </c>
      <c r="D2" s="598"/>
      <c r="E2" s="599"/>
    </row>
    <row r="3" spans="1:5" ht="28.5" customHeight="1" thickBot="1">
      <c r="A3" s="600" t="s">
        <v>157</v>
      </c>
      <c r="B3" s="601" t="s">
        <v>387</v>
      </c>
      <c r="C3" s="602" t="s">
        <v>46</v>
      </c>
      <c r="D3" s="603"/>
      <c r="E3" s="604"/>
    </row>
    <row r="4" spans="1:5" ht="12.75" customHeight="1" thickBot="1">
      <c r="A4" s="605"/>
      <c r="B4" s="605"/>
      <c r="C4" s="606" t="s">
        <v>47</v>
      </c>
      <c r="D4" s="605"/>
      <c r="E4" s="605"/>
    </row>
    <row r="5" spans="1:5" ht="46.5" customHeight="1" thickBot="1">
      <c r="A5" s="150" t="s">
        <v>159</v>
      </c>
      <c r="B5" s="523" t="s">
        <v>48</v>
      </c>
      <c r="C5" s="524" t="s">
        <v>512</v>
      </c>
      <c r="D5" s="524" t="s">
        <v>513</v>
      </c>
      <c r="E5" s="524" t="s">
        <v>514</v>
      </c>
    </row>
    <row r="6" spans="1:5" ht="12.75" customHeight="1" thickBot="1">
      <c r="A6" s="522">
        <v>1</v>
      </c>
      <c r="B6" s="523">
        <v>2</v>
      </c>
      <c r="C6" s="524">
        <v>3</v>
      </c>
      <c r="D6" s="524">
        <v>4</v>
      </c>
      <c r="E6" s="524">
        <v>5</v>
      </c>
    </row>
    <row r="7" spans="1:5" ht="12.75" customHeight="1" thickBot="1">
      <c r="A7" s="642" t="s">
        <v>50</v>
      </c>
      <c r="B7" s="615"/>
      <c r="C7" s="615"/>
      <c r="D7" s="615"/>
      <c r="E7" s="616"/>
    </row>
    <row r="8" spans="1:5" ht="12.75" customHeight="1" thickBot="1">
      <c r="A8" s="122" t="s">
        <v>12</v>
      </c>
      <c r="B8" s="525" t="s">
        <v>389</v>
      </c>
      <c r="C8" s="526">
        <f>SUM(C9:C18)</f>
        <v>0</v>
      </c>
      <c r="D8" s="527">
        <v>1134</v>
      </c>
      <c r="E8" s="528">
        <v>1497</v>
      </c>
    </row>
    <row r="9" spans="1:5" ht="12.75" customHeight="1">
      <c r="A9" s="330" t="s">
        <v>90</v>
      </c>
      <c r="B9" s="461" t="s">
        <v>221</v>
      </c>
      <c r="C9" s="529"/>
      <c r="D9" s="530"/>
      <c r="E9" s="531"/>
    </row>
    <row r="10" spans="1:5" ht="12.75" customHeight="1">
      <c r="A10" s="331" t="s">
        <v>91</v>
      </c>
      <c r="B10" s="464" t="s">
        <v>222</v>
      </c>
      <c r="C10" s="532"/>
      <c r="D10" s="533">
        <v>18</v>
      </c>
      <c r="E10" s="534">
        <v>156</v>
      </c>
    </row>
    <row r="11" spans="1:5" ht="12.75" customHeight="1">
      <c r="A11" s="331" t="s">
        <v>92</v>
      </c>
      <c r="B11" s="464" t="s">
        <v>223</v>
      </c>
      <c r="C11" s="532"/>
      <c r="D11" s="533">
        <v>890</v>
      </c>
      <c r="E11" s="534"/>
    </row>
    <row r="12" spans="1:5" ht="12.75" customHeight="1">
      <c r="A12" s="331" t="s">
        <v>93</v>
      </c>
      <c r="B12" s="464" t="s">
        <v>224</v>
      </c>
      <c r="C12" s="532"/>
      <c r="D12" s="533"/>
      <c r="E12" s="534"/>
    </row>
    <row r="13" spans="1:5" ht="12.75" customHeight="1">
      <c r="A13" s="331" t="s">
        <v>119</v>
      </c>
      <c r="B13" s="464" t="s">
        <v>225</v>
      </c>
      <c r="C13" s="532"/>
      <c r="D13" s="533">
        <v>226</v>
      </c>
      <c r="E13" s="534">
        <v>1051</v>
      </c>
    </row>
    <row r="14" spans="1:5" ht="12.75" customHeight="1">
      <c r="A14" s="331" t="s">
        <v>94</v>
      </c>
      <c r="B14" s="464" t="s">
        <v>390</v>
      </c>
      <c r="C14" s="532"/>
      <c r="D14" s="533"/>
      <c r="E14" s="534">
        <v>290</v>
      </c>
    </row>
    <row r="15" spans="1:5" ht="12.75" customHeight="1">
      <c r="A15" s="331" t="s">
        <v>95</v>
      </c>
      <c r="B15" s="481" t="s">
        <v>391</v>
      </c>
      <c r="C15" s="532"/>
      <c r="D15" s="533"/>
      <c r="E15" s="534"/>
    </row>
    <row r="16" spans="1:5" ht="12.75" customHeight="1">
      <c r="A16" s="331" t="s">
        <v>105</v>
      </c>
      <c r="B16" s="464" t="s">
        <v>228</v>
      </c>
      <c r="C16" s="535"/>
      <c r="D16" s="533"/>
      <c r="E16" s="534"/>
    </row>
    <row r="17" spans="1:5" ht="12.75" customHeight="1">
      <c r="A17" s="331" t="s">
        <v>106</v>
      </c>
      <c r="B17" s="464" t="s">
        <v>229</v>
      </c>
      <c r="C17" s="532"/>
      <c r="D17" s="533"/>
      <c r="E17" s="534"/>
    </row>
    <row r="18" spans="1:5" ht="12.75" customHeight="1" thickBot="1">
      <c r="A18" s="331" t="s">
        <v>107</v>
      </c>
      <c r="B18" s="481" t="s">
        <v>230</v>
      </c>
      <c r="C18" s="536"/>
      <c r="D18" s="537"/>
      <c r="E18" s="538"/>
    </row>
    <row r="19" spans="1:5" ht="12.75" customHeight="1" thickBot="1">
      <c r="A19" s="122" t="s">
        <v>13</v>
      </c>
      <c r="B19" s="525" t="s">
        <v>392</v>
      </c>
      <c r="C19" s="526">
        <f>SUM(C20:C22)</f>
        <v>0</v>
      </c>
      <c r="D19" s="539"/>
      <c r="E19" s="540"/>
    </row>
    <row r="20" spans="1:5" ht="12.75" customHeight="1">
      <c r="A20" s="331" t="s">
        <v>96</v>
      </c>
      <c r="B20" s="480" t="s">
        <v>196</v>
      </c>
      <c r="C20" s="532"/>
      <c r="D20" s="530"/>
      <c r="E20" s="531"/>
    </row>
    <row r="21" spans="1:5" ht="12.75" customHeight="1">
      <c r="A21" s="331" t="s">
        <v>97</v>
      </c>
      <c r="B21" s="464" t="s">
        <v>393</v>
      </c>
      <c r="C21" s="532"/>
      <c r="D21" s="533"/>
      <c r="E21" s="534"/>
    </row>
    <row r="22" spans="1:5" ht="12.75" customHeight="1">
      <c r="A22" s="331" t="s">
        <v>98</v>
      </c>
      <c r="B22" s="464" t="s">
        <v>394</v>
      </c>
      <c r="C22" s="532"/>
      <c r="D22" s="533"/>
      <c r="E22" s="534"/>
    </row>
    <row r="23" spans="1:5" ht="12.75" customHeight="1" thickBot="1">
      <c r="A23" s="331" t="s">
        <v>99</v>
      </c>
      <c r="B23" s="464" t="s">
        <v>2</v>
      </c>
      <c r="C23" s="532"/>
      <c r="D23" s="537"/>
      <c r="E23" s="538"/>
    </row>
    <row r="24" spans="1:5" ht="12.75" customHeight="1" thickBot="1">
      <c r="A24" s="125" t="s">
        <v>14</v>
      </c>
      <c r="B24" s="479" t="s">
        <v>134</v>
      </c>
      <c r="C24" s="541"/>
      <c r="D24" s="539"/>
      <c r="E24" s="540"/>
    </row>
    <row r="25" spans="1:5" ht="12.75" customHeight="1" thickBot="1">
      <c r="A25" s="125" t="s">
        <v>15</v>
      </c>
      <c r="B25" s="479" t="s">
        <v>395</v>
      </c>
      <c r="C25" s="526">
        <f>+C26+C27</f>
        <v>0</v>
      </c>
      <c r="D25" s="539"/>
      <c r="E25" s="540"/>
    </row>
    <row r="26" spans="1:5" ht="12.75" customHeight="1">
      <c r="A26" s="332" t="s">
        <v>206</v>
      </c>
      <c r="B26" s="542" t="s">
        <v>393</v>
      </c>
      <c r="C26" s="543"/>
      <c r="D26" s="530"/>
      <c r="E26" s="531"/>
    </row>
    <row r="27" spans="1:5" ht="12.75" customHeight="1">
      <c r="A27" s="332" t="s">
        <v>209</v>
      </c>
      <c r="B27" s="544" t="s">
        <v>396</v>
      </c>
      <c r="C27" s="545"/>
      <c r="D27" s="533"/>
      <c r="E27" s="534"/>
    </row>
    <row r="28" spans="1:5" ht="12.75" customHeight="1" thickBot="1">
      <c r="A28" s="331" t="s">
        <v>210</v>
      </c>
      <c r="B28" s="546" t="s">
        <v>397</v>
      </c>
      <c r="C28" s="547"/>
      <c r="D28" s="537"/>
      <c r="E28" s="538"/>
    </row>
    <row r="29" spans="1:5" ht="12.75" customHeight="1" thickBot="1">
      <c r="A29" s="125" t="s">
        <v>16</v>
      </c>
      <c r="B29" s="479" t="s">
        <v>398</v>
      </c>
      <c r="C29" s="526">
        <f>+C30+C31+C32</f>
        <v>0</v>
      </c>
      <c r="D29" s="539"/>
      <c r="E29" s="540"/>
    </row>
    <row r="30" spans="1:5" ht="12.75" customHeight="1">
      <c r="A30" s="332" t="s">
        <v>83</v>
      </c>
      <c r="B30" s="542" t="s">
        <v>235</v>
      </c>
      <c r="C30" s="543"/>
      <c r="D30" s="530"/>
      <c r="E30" s="531"/>
    </row>
    <row r="31" spans="1:5" ht="12.75" customHeight="1">
      <c r="A31" s="332" t="s">
        <v>84</v>
      </c>
      <c r="B31" s="544" t="s">
        <v>236</v>
      </c>
      <c r="C31" s="545"/>
      <c r="D31" s="533"/>
      <c r="E31" s="534"/>
    </row>
    <row r="32" spans="1:5" ht="12.75" customHeight="1" thickBot="1">
      <c r="A32" s="331" t="s">
        <v>85</v>
      </c>
      <c r="B32" s="548" t="s">
        <v>237</v>
      </c>
      <c r="C32" s="547"/>
      <c r="D32" s="537"/>
      <c r="E32" s="538"/>
    </row>
    <row r="33" spans="1:5" ht="12.75" customHeight="1" thickBot="1">
      <c r="A33" s="125" t="s">
        <v>17</v>
      </c>
      <c r="B33" s="479" t="s">
        <v>350</v>
      </c>
      <c r="C33" s="541"/>
      <c r="D33" s="539"/>
      <c r="E33" s="540"/>
    </row>
    <row r="34" spans="1:5" ht="12.75" customHeight="1" thickBot="1">
      <c r="A34" s="125" t="s">
        <v>18</v>
      </c>
      <c r="B34" s="479" t="s">
        <v>399</v>
      </c>
      <c r="C34" s="541"/>
      <c r="D34" s="490"/>
      <c r="E34" s="549"/>
    </row>
    <row r="35" spans="1:5" ht="12.75" customHeight="1" thickBot="1">
      <c r="A35" s="122" t="s">
        <v>19</v>
      </c>
      <c r="B35" s="479" t="s">
        <v>400</v>
      </c>
      <c r="C35" s="526"/>
      <c r="D35" s="527"/>
      <c r="E35" s="528"/>
    </row>
    <row r="36" spans="1:5" ht="12.75" customHeight="1" thickBot="1">
      <c r="A36" s="144" t="s">
        <v>20</v>
      </c>
      <c r="B36" s="479" t="s">
        <v>401</v>
      </c>
      <c r="C36" s="526"/>
      <c r="D36" s="527"/>
      <c r="E36" s="528"/>
    </row>
    <row r="37" spans="1:5" ht="12.75" customHeight="1">
      <c r="A37" s="332" t="s">
        <v>402</v>
      </c>
      <c r="B37" s="542" t="s">
        <v>175</v>
      </c>
      <c r="C37" s="543"/>
      <c r="D37" s="530"/>
      <c r="E37" s="531"/>
    </row>
    <row r="38" spans="1:5" ht="12.75" customHeight="1">
      <c r="A38" s="332" t="s">
        <v>403</v>
      </c>
      <c r="B38" s="544" t="s">
        <v>3</v>
      </c>
      <c r="C38" s="545"/>
      <c r="D38" s="533"/>
      <c r="E38" s="534"/>
    </row>
    <row r="39" spans="1:5" ht="12.75" customHeight="1" thickBot="1">
      <c r="A39" s="331" t="s">
        <v>404</v>
      </c>
      <c r="B39" s="548" t="s">
        <v>405</v>
      </c>
      <c r="C39" s="547"/>
      <c r="D39" s="537">
        <v>27119</v>
      </c>
      <c r="E39" s="538">
        <v>21524</v>
      </c>
    </row>
    <row r="40" spans="1:5" ht="12.75" customHeight="1" thickBot="1">
      <c r="A40" s="144" t="s">
        <v>21</v>
      </c>
      <c r="B40" s="607" t="s">
        <v>406</v>
      </c>
      <c r="C40" s="553"/>
      <c r="D40" s="527">
        <v>28253</v>
      </c>
      <c r="E40" s="528">
        <v>23021</v>
      </c>
    </row>
    <row r="41" spans="1:5" ht="12.75" customHeight="1">
      <c r="A41" s="146"/>
      <c r="B41" s="455"/>
      <c r="C41" s="243"/>
      <c r="D41" s="554"/>
      <c r="E41" s="554"/>
    </row>
    <row r="42" spans="1:5" ht="12.75" customHeight="1" thickBot="1">
      <c r="A42" s="148"/>
      <c r="B42" s="149"/>
      <c r="C42" s="244"/>
      <c r="D42" s="554"/>
      <c r="E42" s="554"/>
    </row>
    <row r="43" spans="1:5" ht="12.75" customHeight="1" thickBot="1">
      <c r="A43" s="150"/>
      <c r="B43" s="594" t="s">
        <v>51</v>
      </c>
      <c r="C43" s="553"/>
      <c r="D43" s="125"/>
      <c r="E43" s="608"/>
    </row>
    <row r="44" spans="1:5" ht="12.75" customHeight="1" thickBot="1">
      <c r="A44" s="125" t="s">
        <v>12</v>
      </c>
      <c r="B44" s="479" t="s">
        <v>407</v>
      </c>
      <c r="C44" s="526"/>
      <c r="D44" s="558">
        <v>28253</v>
      </c>
      <c r="E44" s="550">
        <v>23021</v>
      </c>
    </row>
    <row r="45" spans="1:5" ht="12.75" customHeight="1">
      <c r="A45" s="331" t="s">
        <v>90</v>
      </c>
      <c r="B45" s="480" t="s">
        <v>43</v>
      </c>
      <c r="C45" s="543"/>
      <c r="D45" s="533">
        <v>12432</v>
      </c>
      <c r="E45" s="534">
        <v>12428</v>
      </c>
    </row>
    <row r="46" spans="1:5" ht="12.75" customHeight="1">
      <c r="A46" s="331" t="s">
        <v>91</v>
      </c>
      <c r="B46" s="464" t="s">
        <v>143</v>
      </c>
      <c r="C46" s="560"/>
      <c r="D46" s="533">
        <v>3488</v>
      </c>
      <c r="E46" s="534">
        <v>3388</v>
      </c>
    </row>
    <row r="47" spans="1:5" ht="12.75" customHeight="1">
      <c r="A47" s="331" t="s">
        <v>92</v>
      </c>
      <c r="B47" s="464" t="s">
        <v>118</v>
      </c>
      <c r="C47" s="560"/>
      <c r="D47" s="533">
        <v>12333</v>
      </c>
      <c r="E47" s="534">
        <v>7205</v>
      </c>
    </row>
    <row r="48" spans="1:5" ht="12.75" customHeight="1">
      <c r="A48" s="331" t="s">
        <v>93</v>
      </c>
      <c r="B48" s="464" t="s">
        <v>144</v>
      </c>
      <c r="C48" s="560"/>
      <c r="D48" s="533"/>
      <c r="E48" s="534"/>
    </row>
    <row r="49" spans="1:5" ht="12.75" customHeight="1" thickBot="1">
      <c r="A49" s="331" t="s">
        <v>119</v>
      </c>
      <c r="B49" s="464" t="s">
        <v>145</v>
      </c>
      <c r="C49" s="560"/>
      <c r="D49" s="537"/>
      <c r="E49" s="538"/>
    </row>
    <row r="50" spans="1:5" ht="12.75" customHeight="1" thickBot="1">
      <c r="A50" s="125" t="s">
        <v>13</v>
      </c>
      <c r="B50" s="479" t="s">
        <v>408</v>
      </c>
      <c r="C50" s="526"/>
      <c r="D50" s="539"/>
      <c r="E50" s="540"/>
    </row>
    <row r="51" spans="1:5" ht="12.75" customHeight="1">
      <c r="A51" s="331" t="s">
        <v>96</v>
      </c>
      <c r="B51" s="480" t="s">
        <v>165</v>
      </c>
      <c r="C51" s="543"/>
      <c r="D51" s="530"/>
      <c r="E51" s="531"/>
    </row>
    <row r="52" spans="1:5" ht="12.75" customHeight="1">
      <c r="A52" s="331" t="s">
        <v>97</v>
      </c>
      <c r="B52" s="464" t="s">
        <v>147</v>
      </c>
      <c r="C52" s="560"/>
      <c r="D52" s="533"/>
      <c r="E52" s="534"/>
    </row>
    <row r="53" spans="1:5" ht="12.75" customHeight="1">
      <c r="A53" s="331" t="s">
        <v>98</v>
      </c>
      <c r="B53" s="464" t="s">
        <v>52</v>
      </c>
      <c r="C53" s="560"/>
      <c r="D53" s="533"/>
      <c r="E53" s="534"/>
    </row>
    <row r="54" spans="1:5" ht="12.75" customHeight="1">
      <c r="A54" s="331" t="s">
        <v>99</v>
      </c>
      <c r="B54" s="464" t="s">
        <v>4</v>
      </c>
      <c r="C54" s="560"/>
      <c r="D54" s="533"/>
      <c r="E54" s="534"/>
    </row>
    <row r="55" spans="1:5" ht="12.75" customHeight="1" thickBot="1">
      <c r="A55" s="388" t="s">
        <v>14</v>
      </c>
      <c r="B55" s="481" t="s">
        <v>44</v>
      </c>
      <c r="C55" s="545"/>
      <c r="D55" s="537"/>
      <c r="E55" s="538"/>
    </row>
    <row r="56" spans="1:5" ht="12.75" customHeight="1" thickBot="1">
      <c r="A56" s="125" t="s">
        <v>15</v>
      </c>
      <c r="B56" s="609" t="s">
        <v>409</v>
      </c>
      <c r="C56" s="553"/>
      <c r="D56" s="527">
        <v>28253</v>
      </c>
      <c r="E56" s="528">
        <v>23021</v>
      </c>
    </row>
    <row r="57" spans="1:5" ht="12.75" customHeight="1" thickBot="1">
      <c r="A57" s="610"/>
      <c r="B57" s="554"/>
      <c r="C57" s="491"/>
      <c r="D57" s="490"/>
      <c r="E57" s="549"/>
    </row>
    <row r="58" spans="1:5" ht="12.75" customHeight="1" thickBot="1">
      <c r="A58" s="493" t="s">
        <v>160</v>
      </c>
      <c r="B58" s="494"/>
      <c r="C58" s="495"/>
      <c r="D58" s="527">
        <v>12</v>
      </c>
      <c r="E58" s="528">
        <v>12</v>
      </c>
    </row>
    <row r="59" spans="1:5" ht="12.75" customHeight="1" thickBot="1">
      <c r="A59" s="493" t="s">
        <v>161</v>
      </c>
      <c r="B59" s="494"/>
      <c r="C59" s="495"/>
      <c r="D59" s="582">
        <v>0</v>
      </c>
      <c r="E59" s="583">
        <v>0</v>
      </c>
    </row>
    <row r="60" spans="1:5" ht="12.75">
      <c r="A60" s="611"/>
      <c r="B60" s="611"/>
      <c r="C60" s="611"/>
      <c r="D60" s="611"/>
      <c r="E60" s="611"/>
    </row>
    <row r="61" spans="1:5" ht="12.75">
      <c r="A61" s="641" t="s">
        <v>526</v>
      </c>
      <c r="B61" s="641"/>
      <c r="C61" s="611"/>
      <c r="D61" s="611"/>
      <c r="E61" s="611"/>
    </row>
    <row r="62" spans="1:5" ht="22.5" customHeight="1">
      <c r="A62" s="643" t="s">
        <v>527</v>
      </c>
      <c r="B62" s="643"/>
      <c r="C62" s="611"/>
      <c r="D62" s="611"/>
      <c r="E62" s="611"/>
    </row>
  </sheetData>
  <sheetProtection/>
  <mergeCells count="4">
    <mergeCell ref="A61:B61"/>
    <mergeCell ref="A7:E7"/>
    <mergeCell ref="A62:B6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9.375" style="0" customWidth="1"/>
    <col min="2" max="2" width="62.625" style="0" customWidth="1"/>
    <col min="3" max="3" width="12.125" style="0" customWidth="1"/>
  </cols>
  <sheetData>
    <row r="1" spans="2:3" ht="13.5">
      <c r="B1" s="644"/>
      <c r="C1" s="644"/>
    </row>
    <row r="2" spans="1:3" ht="16.5" thickBot="1">
      <c r="A2" s="132"/>
      <c r="B2" s="134"/>
      <c r="C2" s="336" t="s">
        <v>510</v>
      </c>
    </row>
    <row r="3" spans="1:3" ht="24">
      <c r="A3" s="284" t="s">
        <v>158</v>
      </c>
      <c r="B3" s="233" t="s">
        <v>503</v>
      </c>
      <c r="C3" s="248" t="s">
        <v>423</v>
      </c>
    </row>
    <row r="4" spans="1:3" ht="24.75" thickBot="1">
      <c r="A4" s="329" t="s">
        <v>157</v>
      </c>
      <c r="B4" s="234" t="s">
        <v>411</v>
      </c>
      <c r="C4" s="249" t="s">
        <v>55</v>
      </c>
    </row>
    <row r="5" spans="1:3" ht="12.75" customHeight="1" thickBot="1">
      <c r="A5" s="136"/>
      <c r="B5" s="136"/>
      <c r="C5" s="137" t="s">
        <v>47</v>
      </c>
    </row>
    <row r="6" spans="1:3" ht="12.75" customHeight="1" thickBot="1">
      <c r="A6" s="285" t="s">
        <v>159</v>
      </c>
      <c r="B6" s="138" t="s">
        <v>48</v>
      </c>
      <c r="C6" s="139" t="s">
        <v>49</v>
      </c>
    </row>
    <row r="7" spans="1:3" ht="12.75" customHeight="1" thickBot="1">
      <c r="A7" s="122">
        <v>1</v>
      </c>
      <c r="B7" s="123">
        <v>2</v>
      </c>
      <c r="C7" s="124">
        <v>3</v>
      </c>
    </row>
    <row r="8" spans="1:3" ht="12.75" customHeight="1" thickBot="1">
      <c r="A8" s="140"/>
      <c r="B8" s="141" t="s">
        <v>50</v>
      </c>
      <c r="C8" s="142"/>
    </row>
    <row r="9" spans="1:3" ht="12.75" customHeight="1" thickBot="1">
      <c r="A9" s="122" t="s">
        <v>12</v>
      </c>
      <c r="B9" s="143" t="s">
        <v>389</v>
      </c>
      <c r="C9" s="196">
        <f>SUM(C10:C19)</f>
        <v>1134</v>
      </c>
    </row>
    <row r="10" spans="1:3" ht="12.75" customHeight="1">
      <c r="A10" s="330" t="s">
        <v>90</v>
      </c>
      <c r="B10" s="10" t="s">
        <v>221</v>
      </c>
      <c r="C10" s="239"/>
    </row>
    <row r="11" spans="1:3" ht="12.75" customHeight="1">
      <c r="A11" s="331" t="s">
        <v>91</v>
      </c>
      <c r="B11" s="8" t="s">
        <v>222</v>
      </c>
      <c r="C11" s="194">
        <v>18</v>
      </c>
    </row>
    <row r="12" spans="1:3" ht="12.75" customHeight="1">
      <c r="A12" s="331" t="s">
        <v>92</v>
      </c>
      <c r="B12" s="8" t="s">
        <v>223</v>
      </c>
      <c r="C12" s="194"/>
    </row>
    <row r="13" spans="1:3" ht="12.75" customHeight="1">
      <c r="A13" s="331" t="s">
        <v>93</v>
      </c>
      <c r="B13" s="8" t="s">
        <v>224</v>
      </c>
      <c r="C13" s="194"/>
    </row>
    <row r="14" spans="1:3" ht="12.75" customHeight="1">
      <c r="A14" s="331" t="s">
        <v>119</v>
      </c>
      <c r="B14" s="8" t="s">
        <v>225</v>
      </c>
      <c r="C14" s="194">
        <v>890</v>
      </c>
    </row>
    <row r="15" spans="1:3" ht="12.75" customHeight="1">
      <c r="A15" s="331" t="s">
        <v>94</v>
      </c>
      <c r="B15" s="8" t="s">
        <v>390</v>
      </c>
      <c r="C15" s="194">
        <v>226</v>
      </c>
    </row>
    <row r="16" spans="1:3" ht="12.75" customHeight="1">
      <c r="A16" s="331" t="s">
        <v>95</v>
      </c>
      <c r="B16" s="7" t="s">
        <v>391</v>
      </c>
      <c r="C16" s="194"/>
    </row>
    <row r="17" spans="1:3" ht="12.75" customHeight="1">
      <c r="A17" s="331" t="s">
        <v>105</v>
      </c>
      <c r="B17" s="8" t="s">
        <v>228</v>
      </c>
      <c r="C17" s="240"/>
    </row>
    <row r="18" spans="1:3" ht="12.75" customHeight="1">
      <c r="A18" s="331" t="s">
        <v>106</v>
      </c>
      <c r="B18" s="8" t="s">
        <v>229</v>
      </c>
      <c r="C18" s="194"/>
    </row>
    <row r="19" spans="1:3" ht="12.75" customHeight="1" thickBot="1">
      <c r="A19" s="331" t="s">
        <v>107</v>
      </c>
      <c r="B19" s="7" t="s">
        <v>230</v>
      </c>
      <c r="C19" s="195"/>
    </row>
    <row r="20" spans="1:3" ht="12.75" customHeight="1" thickBot="1">
      <c r="A20" s="122" t="s">
        <v>13</v>
      </c>
      <c r="B20" s="143" t="s">
        <v>392</v>
      </c>
      <c r="C20" s="196">
        <f>SUM(C21:C23)</f>
        <v>0</v>
      </c>
    </row>
    <row r="21" spans="1:3" ht="12.75" customHeight="1">
      <c r="A21" s="331" t="s">
        <v>96</v>
      </c>
      <c r="B21" s="9" t="s">
        <v>196</v>
      </c>
      <c r="C21" s="194"/>
    </row>
    <row r="22" spans="1:3" ht="12.75" customHeight="1">
      <c r="A22" s="331" t="s">
        <v>97</v>
      </c>
      <c r="B22" s="8" t="s">
        <v>393</v>
      </c>
      <c r="C22" s="194"/>
    </row>
    <row r="23" spans="1:3" ht="12.75" customHeight="1">
      <c r="A23" s="331" t="s">
        <v>98</v>
      </c>
      <c r="B23" s="8" t="s">
        <v>394</v>
      </c>
      <c r="C23" s="194"/>
    </row>
    <row r="24" spans="1:3" ht="12.75" customHeight="1" thickBot="1">
      <c r="A24" s="331" t="s">
        <v>99</v>
      </c>
      <c r="B24" s="8" t="s">
        <v>2</v>
      </c>
      <c r="C24" s="194"/>
    </row>
    <row r="25" spans="1:3" ht="12.75" customHeight="1" thickBot="1">
      <c r="A25" s="125" t="s">
        <v>14</v>
      </c>
      <c r="B25" s="105" t="s">
        <v>134</v>
      </c>
      <c r="C25" s="223"/>
    </row>
    <row r="26" spans="1:3" ht="12.75" customHeight="1" thickBot="1">
      <c r="A26" s="125" t="s">
        <v>15</v>
      </c>
      <c r="B26" s="105" t="s">
        <v>395</v>
      </c>
      <c r="C26" s="196">
        <f>+C27+C28</f>
        <v>0</v>
      </c>
    </row>
    <row r="27" spans="1:3" ht="12.75" customHeight="1">
      <c r="A27" s="332" t="s">
        <v>206</v>
      </c>
      <c r="B27" s="333" t="s">
        <v>393</v>
      </c>
      <c r="C27" s="66"/>
    </row>
    <row r="28" spans="1:3" ht="12.75" customHeight="1">
      <c r="A28" s="332" t="s">
        <v>209</v>
      </c>
      <c r="B28" s="334" t="s">
        <v>396</v>
      </c>
      <c r="C28" s="197"/>
    </row>
    <row r="29" spans="1:3" ht="12.75" customHeight="1" thickBot="1">
      <c r="A29" s="331" t="s">
        <v>210</v>
      </c>
      <c r="B29" s="335" t="s">
        <v>397</v>
      </c>
      <c r="C29" s="69"/>
    </row>
    <row r="30" spans="1:3" ht="12.75" customHeight="1" thickBot="1">
      <c r="A30" s="125" t="s">
        <v>16</v>
      </c>
      <c r="B30" s="105" t="s">
        <v>398</v>
      </c>
      <c r="C30" s="196">
        <f>+C31+C32+C33</f>
        <v>0</v>
      </c>
    </row>
    <row r="31" spans="1:3" ht="12.75" customHeight="1">
      <c r="A31" s="332" t="s">
        <v>83</v>
      </c>
      <c r="B31" s="333" t="s">
        <v>235</v>
      </c>
      <c r="C31" s="66"/>
    </row>
    <row r="32" spans="1:3" ht="12.75" customHeight="1">
      <c r="A32" s="332" t="s">
        <v>84</v>
      </c>
      <c r="B32" s="334" t="s">
        <v>236</v>
      </c>
      <c r="C32" s="197"/>
    </row>
    <row r="33" spans="1:3" ht="12.75" customHeight="1" thickBot="1">
      <c r="A33" s="331" t="s">
        <v>85</v>
      </c>
      <c r="B33" s="110" t="s">
        <v>237</v>
      </c>
      <c r="C33" s="69"/>
    </row>
    <row r="34" spans="1:3" ht="12.75" customHeight="1" thickBot="1">
      <c r="A34" s="125" t="s">
        <v>17</v>
      </c>
      <c r="B34" s="105" t="s">
        <v>350</v>
      </c>
      <c r="C34" s="223"/>
    </row>
    <row r="35" spans="1:3" ht="12.75" customHeight="1" thickBot="1">
      <c r="A35" s="125" t="s">
        <v>18</v>
      </c>
      <c r="B35" s="105" t="s">
        <v>399</v>
      </c>
      <c r="C35" s="241"/>
    </row>
    <row r="36" spans="1:3" ht="12.75" customHeight="1" thickBot="1">
      <c r="A36" s="122" t="s">
        <v>19</v>
      </c>
      <c r="B36" s="105" t="s">
        <v>400</v>
      </c>
      <c r="C36" s="242">
        <f>+C9+C20+C25+C26+C30+C34+C35</f>
        <v>1134</v>
      </c>
    </row>
    <row r="37" spans="1:3" ht="12.75" customHeight="1" thickBot="1">
      <c r="A37" s="144" t="s">
        <v>20</v>
      </c>
      <c r="B37" s="105" t="s">
        <v>401</v>
      </c>
      <c r="C37" s="242">
        <f>+C38+C39+C40</f>
        <v>27119</v>
      </c>
    </row>
    <row r="38" spans="1:3" ht="12.75" customHeight="1">
      <c r="A38" s="332" t="s">
        <v>402</v>
      </c>
      <c r="B38" s="333" t="s">
        <v>175</v>
      </c>
      <c r="C38" s="66"/>
    </row>
    <row r="39" spans="1:3" ht="12.75" customHeight="1">
      <c r="A39" s="332" t="s">
        <v>403</v>
      </c>
      <c r="B39" s="334" t="s">
        <v>3</v>
      </c>
      <c r="C39" s="197"/>
    </row>
    <row r="40" spans="1:3" ht="12.75" customHeight="1" thickBot="1">
      <c r="A40" s="331" t="s">
        <v>404</v>
      </c>
      <c r="B40" s="110" t="s">
        <v>405</v>
      </c>
      <c r="C40" s="69">
        <v>27119</v>
      </c>
    </row>
    <row r="41" spans="1:3" ht="12.75" customHeight="1" thickBot="1">
      <c r="A41" s="144" t="s">
        <v>21</v>
      </c>
      <c r="B41" s="145" t="s">
        <v>406</v>
      </c>
      <c r="C41" s="245">
        <f>+C36+C37</f>
        <v>28253</v>
      </c>
    </row>
    <row r="42" spans="1:3" ht="12.75" customHeight="1">
      <c r="A42" s="146"/>
      <c r="B42" s="147"/>
      <c r="C42" s="243"/>
    </row>
    <row r="43" spans="1:3" ht="12.75" customHeight="1" thickBot="1">
      <c r="A43" s="148"/>
      <c r="B43" s="149"/>
      <c r="C43" s="244"/>
    </row>
    <row r="44" spans="1:3" ht="12.75" customHeight="1" thickBot="1">
      <c r="A44" s="150"/>
      <c r="B44" s="151" t="s">
        <v>51</v>
      </c>
      <c r="C44" s="245"/>
    </row>
    <row r="45" spans="1:3" ht="12.75" customHeight="1" thickBot="1">
      <c r="A45" s="125" t="s">
        <v>12</v>
      </c>
      <c r="B45" s="105" t="s">
        <v>407</v>
      </c>
      <c r="C45" s="196">
        <f>SUM(C46:C50)</f>
        <v>28253</v>
      </c>
    </row>
    <row r="46" spans="1:3" ht="12.75" customHeight="1">
      <c r="A46" s="331" t="s">
        <v>90</v>
      </c>
      <c r="B46" s="9" t="s">
        <v>43</v>
      </c>
      <c r="C46" s="66">
        <v>12432</v>
      </c>
    </row>
    <row r="47" spans="1:3" ht="12.75" customHeight="1">
      <c r="A47" s="331" t="s">
        <v>91</v>
      </c>
      <c r="B47" s="8" t="s">
        <v>143</v>
      </c>
      <c r="C47" s="68">
        <v>3488</v>
      </c>
    </row>
    <row r="48" spans="1:3" ht="12.75" customHeight="1">
      <c r="A48" s="331" t="s">
        <v>92</v>
      </c>
      <c r="B48" s="8" t="s">
        <v>118</v>
      </c>
      <c r="C48" s="68">
        <v>12333</v>
      </c>
    </row>
    <row r="49" spans="1:3" ht="12.75" customHeight="1">
      <c r="A49" s="331" t="s">
        <v>93</v>
      </c>
      <c r="B49" s="8" t="s">
        <v>144</v>
      </c>
      <c r="C49" s="68"/>
    </row>
    <row r="50" spans="1:3" ht="12.75" customHeight="1" thickBot="1">
      <c r="A50" s="331" t="s">
        <v>119</v>
      </c>
      <c r="B50" s="8" t="s">
        <v>145</v>
      </c>
      <c r="C50" s="68"/>
    </row>
    <row r="51" spans="1:3" ht="12.75" customHeight="1" thickBot="1">
      <c r="A51" s="125" t="s">
        <v>13</v>
      </c>
      <c r="B51" s="105" t="s">
        <v>408</v>
      </c>
      <c r="C51" s="196">
        <f>SUM(C52:C54)</f>
        <v>0</v>
      </c>
    </row>
    <row r="52" spans="1:3" ht="12.75" customHeight="1">
      <c r="A52" s="331" t="s">
        <v>96</v>
      </c>
      <c r="B52" s="9" t="s">
        <v>165</v>
      </c>
      <c r="C52" s="66"/>
    </row>
    <row r="53" spans="1:3" ht="12.75" customHeight="1">
      <c r="A53" s="331" t="s">
        <v>97</v>
      </c>
      <c r="B53" s="8" t="s">
        <v>147</v>
      </c>
      <c r="C53" s="68"/>
    </row>
    <row r="54" spans="1:3" ht="12.75" customHeight="1">
      <c r="A54" s="331" t="s">
        <v>98</v>
      </c>
      <c r="B54" s="8" t="s">
        <v>52</v>
      </c>
      <c r="C54" s="68"/>
    </row>
    <row r="55" spans="1:3" ht="12.75" customHeight="1">
      <c r="A55" s="331" t="s">
        <v>99</v>
      </c>
      <c r="B55" s="8" t="s">
        <v>4</v>
      </c>
      <c r="C55" s="68"/>
    </row>
    <row r="56" spans="1:3" ht="12.75" customHeight="1" thickBot="1">
      <c r="A56" s="388" t="s">
        <v>14</v>
      </c>
      <c r="B56" s="7" t="s">
        <v>44</v>
      </c>
      <c r="C56" s="197"/>
    </row>
    <row r="57" spans="1:3" ht="12.75" customHeight="1" thickBot="1">
      <c r="A57" s="125" t="s">
        <v>15</v>
      </c>
      <c r="B57" s="152" t="s">
        <v>409</v>
      </c>
      <c r="C57" s="246">
        <f>+C45+C51+C56</f>
        <v>28253</v>
      </c>
    </row>
    <row r="58" spans="1:3" ht="12.75" customHeight="1" thickBot="1">
      <c r="A58" s="153"/>
      <c r="B58" s="154"/>
      <c r="C58" s="247"/>
    </row>
    <row r="59" spans="1:3" ht="12.75" customHeight="1" thickBot="1">
      <c r="A59" s="155" t="s">
        <v>160</v>
      </c>
      <c r="B59" s="156"/>
      <c r="C59" s="103">
        <v>12</v>
      </c>
    </row>
    <row r="60" spans="1:3" ht="12.75" customHeight="1" thickBot="1">
      <c r="A60" s="155" t="s">
        <v>161</v>
      </c>
      <c r="B60" s="156"/>
      <c r="C60" s="103">
        <v>0</v>
      </c>
    </row>
    <row r="62" spans="1:2" ht="15.75">
      <c r="A62" s="640" t="s">
        <v>509</v>
      </c>
      <c r="B62" s="640"/>
    </row>
  </sheetData>
  <sheetProtection/>
  <mergeCells count="2">
    <mergeCell ref="B1:C1"/>
    <mergeCell ref="A62:B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Layout" zoomScaleNormal="120" zoomScaleSheetLayoutView="130" workbookViewId="0" topLeftCell="A1">
      <selection activeCell="F2" sqref="F2"/>
    </sheetView>
  </sheetViews>
  <sheetFormatPr defaultColWidth="9.00390625" defaultRowHeight="12.75"/>
  <cols>
    <col min="1" max="1" width="9.00390625" style="263" customWidth="1"/>
    <col min="2" max="2" width="75.875" style="263" customWidth="1"/>
    <col min="3" max="3" width="15.50390625" style="264" customWidth="1"/>
    <col min="4" max="5" width="15.50390625" style="263" customWidth="1"/>
    <col min="6" max="6" width="9.00390625" style="38" customWidth="1"/>
    <col min="7" max="16384" width="9.375" style="38" customWidth="1"/>
  </cols>
  <sheetData>
    <row r="1" spans="1:5" ht="15.75" customHeight="1">
      <c r="A1" s="617" t="s">
        <v>9</v>
      </c>
      <c r="B1" s="617"/>
      <c r="C1" s="617"/>
      <c r="D1" s="617"/>
      <c r="E1" s="617"/>
    </row>
    <row r="2" spans="1:5" ht="15.75" customHeight="1" thickBot="1">
      <c r="A2" s="618" t="s">
        <v>122</v>
      </c>
      <c r="B2" s="618"/>
      <c r="D2" s="109"/>
      <c r="E2" s="186" t="s">
        <v>166</v>
      </c>
    </row>
    <row r="3" spans="1:5" ht="37.5" customHeight="1" thickBot="1">
      <c r="A3" s="23" t="s">
        <v>65</v>
      </c>
      <c r="B3" s="24" t="s">
        <v>11</v>
      </c>
      <c r="C3" s="24" t="s">
        <v>379</v>
      </c>
      <c r="D3" s="283" t="s">
        <v>380</v>
      </c>
      <c r="E3" s="116" t="s">
        <v>187</v>
      </c>
    </row>
    <row r="4" spans="1:5" s="40" customFormat="1" ht="12" customHeight="1" thickBot="1">
      <c r="A4" s="34">
        <v>1</v>
      </c>
      <c r="B4" s="35">
        <v>2</v>
      </c>
      <c r="C4" s="35">
        <v>3</v>
      </c>
      <c r="D4" s="35">
        <v>4</v>
      </c>
      <c r="E4" s="328">
        <v>5</v>
      </c>
    </row>
    <row r="5" spans="1:5" s="1" customFormat="1" ht="12" customHeight="1" thickBot="1">
      <c r="A5" s="20" t="s">
        <v>12</v>
      </c>
      <c r="B5" s="21" t="s">
        <v>188</v>
      </c>
      <c r="C5" s="275">
        <f>C6+C7+C8+C9+C10+C11</f>
        <v>114406</v>
      </c>
      <c r="D5" s="275">
        <f>+D6+D7+D8+D9+D10+D11</f>
        <v>85728</v>
      </c>
      <c r="E5" s="159">
        <f>+E6+E7+E8+E9+E10+E11</f>
        <v>65926</v>
      </c>
    </row>
    <row r="6" spans="1:5" s="1" customFormat="1" ht="12" customHeight="1">
      <c r="A6" s="15" t="s">
        <v>90</v>
      </c>
      <c r="B6" s="294" t="s">
        <v>189</v>
      </c>
      <c r="C6" s="277">
        <v>107938</v>
      </c>
      <c r="D6" s="277">
        <v>85728</v>
      </c>
      <c r="E6" s="161">
        <v>18606</v>
      </c>
    </row>
    <row r="7" spans="1:5" s="1" customFormat="1" ht="12" customHeight="1">
      <c r="A7" s="14" t="s">
        <v>91</v>
      </c>
      <c r="B7" s="295" t="s">
        <v>190</v>
      </c>
      <c r="C7" s="276"/>
      <c r="D7" s="276"/>
      <c r="E7" s="160">
        <v>23824</v>
      </c>
    </row>
    <row r="8" spans="1:5" s="1" customFormat="1" ht="12" customHeight="1">
      <c r="A8" s="14" t="s">
        <v>92</v>
      </c>
      <c r="B8" s="295" t="s">
        <v>191</v>
      </c>
      <c r="C8" s="276"/>
      <c r="D8" s="276"/>
      <c r="E8" s="160">
        <v>20920</v>
      </c>
    </row>
    <row r="9" spans="1:5" s="1" customFormat="1" ht="12" customHeight="1">
      <c r="A9" s="14" t="s">
        <v>93</v>
      </c>
      <c r="B9" s="295" t="s">
        <v>192</v>
      </c>
      <c r="C9" s="276"/>
      <c r="D9" s="276"/>
      <c r="E9" s="160">
        <v>2514</v>
      </c>
    </row>
    <row r="10" spans="1:5" s="1" customFormat="1" ht="12" customHeight="1">
      <c r="A10" s="14" t="s">
        <v>119</v>
      </c>
      <c r="B10" s="295" t="s">
        <v>193</v>
      </c>
      <c r="C10" s="360">
        <v>6468</v>
      </c>
      <c r="D10" s="360"/>
      <c r="E10" s="160">
        <v>62</v>
      </c>
    </row>
    <row r="11" spans="1:5" s="1" customFormat="1" ht="12" customHeight="1" thickBot="1">
      <c r="A11" s="16" t="s">
        <v>94</v>
      </c>
      <c r="B11" s="173" t="s">
        <v>194</v>
      </c>
      <c r="C11" s="361"/>
      <c r="D11" s="361"/>
      <c r="E11" s="160"/>
    </row>
    <row r="12" spans="1:5" s="1" customFormat="1" ht="12" customHeight="1" thickBot="1">
      <c r="A12" s="20" t="s">
        <v>13</v>
      </c>
      <c r="B12" s="171" t="s">
        <v>195</v>
      </c>
      <c r="C12" s="275">
        <f>C13+C14+C15+C16+C17+C18</f>
        <v>75492</v>
      </c>
      <c r="D12" s="275">
        <f>+D13+D14+D15+D16+D17</f>
        <v>19680</v>
      </c>
      <c r="E12" s="159">
        <f>+E13+E14+E15+E16+E17</f>
        <v>0</v>
      </c>
    </row>
    <row r="13" spans="1:5" s="1" customFormat="1" ht="12" customHeight="1">
      <c r="A13" s="15" t="s">
        <v>96</v>
      </c>
      <c r="B13" s="294" t="s">
        <v>196</v>
      </c>
      <c r="C13" s="277"/>
      <c r="D13" s="277"/>
      <c r="E13" s="161"/>
    </row>
    <row r="14" spans="1:5" s="1" customFormat="1" ht="12" customHeight="1">
      <c r="A14" s="14" t="s">
        <v>97</v>
      </c>
      <c r="B14" s="295" t="s">
        <v>197</v>
      </c>
      <c r="C14" s="276"/>
      <c r="D14" s="276"/>
      <c r="E14" s="160"/>
    </row>
    <row r="15" spans="1:5" s="1" customFormat="1" ht="12" customHeight="1">
      <c r="A15" s="14" t="s">
        <v>98</v>
      </c>
      <c r="B15" s="295" t="s">
        <v>415</v>
      </c>
      <c r="C15" s="276"/>
      <c r="D15" s="276"/>
      <c r="E15" s="160"/>
    </row>
    <row r="16" spans="1:5" s="1" customFormat="1" ht="12" customHeight="1">
      <c r="A16" s="14" t="s">
        <v>99</v>
      </c>
      <c r="B16" s="295" t="s">
        <v>416</v>
      </c>
      <c r="C16" s="276"/>
      <c r="D16" s="276"/>
      <c r="E16" s="160"/>
    </row>
    <row r="17" spans="1:5" s="1" customFormat="1" ht="12" customHeight="1">
      <c r="A17" s="14" t="s">
        <v>100</v>
      </c>
      <c r="B17" s="295" t="s">
        <v>198</v>
      </c>
      <c r="C17" s="276">
        <v>75492</v>
      </c>
      <c r="D17" s="276">
        <v>19680</v>
      </c>
      <c r="E17" s="160"/>
    </row>
    <row r="18" spans="1:5" s="1" customFormat="1" ht="12" customHeight="1" thickBot="1">
      <c r="A18" s="16" t="s">
        <v>109</v>
      </c>
      <c r="B18" s="173" t="s">
        <v>199</v>
      </c>
      <c r="C18" s="278"/>
      <c r="D18" s="278"/>
      <c r="E18" s="162"/>
    </row>
    <row r="19" spans="1:5" s="1" customFormat="1" ht="12" customHeight="1" thickBot="1">
      <c r="A19" s="20" t="s">
        <v>14</v>
      </c>
      <c r="B19" s="21" t="s">
        <v>200</v>
      </c>
      <c r="C19" s="275">
        <f>C20+C21+C22+C23+C24+C25</f>
        <v>0</v>
      </c>
      <c r="D19" s="275">
        <f>+D20+D21+D22+D23+D24</f>
        <v>0</v>
      </c>
      <c r="E19" s="159">
        <f>+E20+E21+E22+E23+E24</f>
        <v>0</v>
      </c>
    </row>
    <row r="20" spans="1:5" s="1" customFormat="1" ht="12" customHeight="1">
      <c r="A20" s="15" t="s">
        <v>79</v>
      </c>
      <c r="B20" s="294" t="s">
        <v>201</v>
      </c>
      <c r="C20" s="277"/>
      <c r="D20" s="277"/>
      <c r="E20" s="161"/>
    </row>
    <row r="21" spans="1:5" s="1" customFormat="1" ht="12" customHeight="1">
      <c r="A21" s="14" t="s">
        <v>80</v>
      </c>
      <c r="B21" s="295" t="s">
        <v>202</v>
      </c>
      <c r="C21" s="276"/>
      <c r="D21" s="276"/>
      <c r="E21" s="160"/>
    </row>
    <row r="22" spans="1:5" s="1" customFormat="1" ht="12" customHeight="1">
      <c r="A22" s="14" t="s">
        <v>81</v>
      </c>
      <c r="B22" s="295" t="s">
        <v>417</v>
      </c>
      <c r="C22" s="276"/>
      <c r="D22" s="276"/>
      <c r="E22" s="160"/>
    </row>
    <row r="23" spans="1:5" s="1" customFormat="1" ht="12" customHeight="1">
      <c r="A23" s="14" t="s">
        <v>82</v>
      </c>
      <c r="B23" s="295" t="s">
        <v>418</v>
      </c>
      <c r="C23" s="276"/>
      <c r="D23" s="276"/>
      <c r="E23" s="160"/>
    </row>
    <row r="24" spans="1:5" s="1" customFormat="1" ht="12" customHeight="1">
      <c r="A24" s="14" t="s">
        <v>131</v>
      </c>
      <c r="B24" s="295" t="s">
        <v>203</v>
      </c>
      <c r="C24" s="276"/>
      <c r="D24" s="276"/>
      <c r="E24" s="160"/>
    </row>
    <row r="25" spans="1:5" s="1" customFormat="1" ht="12" customHeight="1" thickBot="1">
      <c r="A25" s="16" t="s">
        <v>132</v>
      </c>
      <c r="B25" s="173" t="s">
        <v>204</v>
      </c>
      <c r="C25" s="278"/>
      <c r="D25" s="278"/>
      <c r="E25" s="162"/>
    </row>
    <row r="26" spans="1:5" s="1" customFormat="1" ht="12" customHeight="1" thickBot="1">
      <c r="A26" s="20" t="s">
        <v>133</v>
      </c>
      <c r="B26" s="21" t="s">
        <v>205</v>
      </c>
      <c r="C26" s="282">
        <f>C27+C28+C29+C30+C31+C32</f>
        <v>190984</v>
      </c>
      <c r="D26" s="282">
        <f>+D27+D30+D31+D32</f>
        <v>129216</v>
      </c>
      <c r="E26" s="325">
        <f>+E27+E30+E31+E32</f>
        <v>105691</v>
      </c>
    </row>
    <row r="27" spans="1:5" s="1" customFormat="1" ht="12" customHeight="1">
      <c r="A27" s="15" t="s">
        <v>206</v>
      </c>
      <c r="B27" s="294" t="s">
        <v>212</v>
      </c>
      <c r="C27" s="327">
        <v>132883</v>
      </c>
      <c r="D27" s="327">
        <v>129216</v>
      </c>
      <c r="E27" s="326">
        <f>+E28+E29</f>
        <v>98841</v>
      </c>
    </row>
    <row r="28" spans="1:5" s="1" customFormat="1" ht="12" customHeight="1">
      <c r="A28" s="14" t="s">
        <v>207</v>
      </c>
      <c r="B28" s="295" t="s">
        <v>213</v>
      </c>
      <c r="C28" s="276"/>
      <c r="D28" s="276"/>
      <c r="E28" s="160">
        <v>3250</v>
      </c>
    </row>
    <row r="29" spans="1:5" s="1" customFormat="1" ht="12" customHeight="1">
      <c r="A29" s="14" t="s">
        <v>208</v>
      </c>
      <c r="B29" s="295" t="s">
        <v>214</v>
      </c>
      <c r="C29" s="276"/>
      <c r="D29" s="276"/>
      <c r="E29" s="160">
        <v>95591</v>
      </c>
    </row>
    <row r="30" spans="1:5" s="1" customFormat="1" ht="12" customHeight="1">
      <c r="A30" s="14" t="s">
        <v>209</v>
      </c>
      <c r="B30" s="295" t="s">
        <v>215</v>
      </c>
      <c r="C30" s="276"/>
      <c r="D30" s="276"/>
      <c r="E30" s="160">
        <v>6800</v>
      </c>
    </row>
    <row r="31" spans="1:5" s="1" customFormat="1" ht="12" customHeight="1">
      <c r="A31" s="14" t="s">
        <v>210</v>
      </c>
      <c r="B31" s="295" t="s">
        <v>216</v>
      </c>
      <c r="C31" s="276"/>
      <c r="D31" s="276"/>
      <c r="E31" s="160"/>
    </row>
    <row r="32" spans="1:5" s="1" customFormat="1" ht="12" customHeight="1" thickBot="1">
      <c r="A32" s="16" t="s">
        <v>211</v>
      </c>
      <c r="B32" s="173" t="s">
        <v>217</v>
      </c>
      <c r="C32" s="278">
        <v>58101</v>
      </c>
      <c r="D32" s="278"/>
      <c r="E32" s="162">
        <v>50</v>
      </c>
    </row>
    <row r="33" spans="1:5" s="1" customFormat="1" ht="12" customHeight="1" thickBot="1">
      <c r="A33" s="20" t="s">
        <v>16</v>
      </c>
      <c r="B33" s="21" t="s">
        <v>218</v>
      </c>
      <c r="C33" s="275">
        <f>C34+C35+C36+C37+C38+C39+C40+C41+C42+C43</f>
        <v>28061</v>
      </c>
      <c r="D33" s="275">
        <f>SUM(D34:D43)</f>
        <v>20008</v>
      </c>
      <c r="E33" s="159">
        <f>SUM(E34:E43)</f>
        <v>12748</v>
      </c>
    </row>
    <row r="34" spans="1:5" s="1" customFormat="1" ht="12" customHeight="1">
      <c r="A34" s="15" t="s">
        <v>83</v>
      </c>
      <c r="B34" s="294" t="s">
        <v>221</v>
      </c>
      <c r="C34" s="277"/>
      <c r="D34" s="277"/>
      <c r="E34" s="161"/>
    </row>
    <row r="35" spans="1:5" s="1" customFormat="1" ht="12" customHeight="1">
      <c r="A35" s="14" t="s">
        <v>84</v>
      </c>
      <c r="B35" s="295" t="s">
        <v>222</v>
      </c>
      <c r="C35" s="276">
        <v>1414</v>
      </c>
      <c r="D35" s="276">
        <v>19938</v>
      </c>
      <c r="E35" s="160">
        <v>1090</v>
      </c>
    </row>
    <row r="36" spans="1:5" s="1" customFormat="1" ht="12" customHeight="1">
      <c r="A36" s="14" t="s">
        <v>85</v>
      </c>
      <c r="B36" s="295" t="s">
        <v>223</v>
      </c>
      <c r="C36" s="276"/>
      <c r="D36" s="276"/>
      <c r="E36" s="160"/>
    </row>
    <row r="37" spans="1:5" s="1" customFormat="1" ht="12" customHeight="1">
      <c r="A37" s="14" t="s">
        <v>135</v>
      </c>
      <c r="B37" s="295" t="s">
        <v>224</v>
      </c>
      <c r="C37" s="276"/>
      <c r="D37" s="276"/>
      <c r="E37" s="160"/>
    </row>
    <row r="38" spans="1:5" s="1" customFormat="1" ht="12" customHeight="1">
      <c r="A38" s="14" t="s">
        <v>136</v>
      </c>
      <c r="B38" s="295" t="s">
        <v>225</v>
      </c>
      <c r="C38" s="276">
        <v>17150</v>
      </c>
      <c r="D38" s="276"/>
      <c r="E38" s="160">
        <v>9245</v>
      </c>
    </row>
    <row r="39" spans="1:5" s="1" customFormat="1" ht="12" customHeight="1">
      <c r="A39" s="14" t="s">
        <v>137</v>
      </c>
      <c r="B39" s="295" t="s">
        <v>226</v>
      </c>
      <c r="C39" s="276">
        <v>7058</v>
      </c>
      <c r="D39" s="276"/>
      <c r="E39" s="160">
        <v>2413</v>
      </c>
    </row>
    <row r="40" spans="1:5" s="1" customFormat="1" ht="12" customHeight="1">
      <c r="A40" s="14" t="s">
        <v>138</v>
      </c>
      <c r="B40" s="295" t="s">
        <v>227</v>
      </c>
      <c r="C40" s="276"/>
      <c r="D40" s="276"/>
      <c r="E40" s="160"/>
    </row>
    <row r="41" spans="1:5" s="1" customFormat="1" ht="12" customHeight="1">
      <c r="A41" s="14" t="s">
        <v>139</v>
      </c>
      <c r="B41" s="295" t="s">
        <v>228</v>
      </c>
      <c r="C41" s="276">
        <v>498</v>
      </c>
      <c r="D41" s="276">
        <v>70</v>
      </c>
      <c r="E41" s="160"/>
    </row>
    <row r="42" spans="1:5" s="1" customFormat="1" ht="12" customHeight="1">
      <c r="A42" s="14" t="s">
        <v>219</v>
      </c>
      <c r="B42" s="295" t="s">
        <v>229</v>
      </c>
      <c r="C42" s="279"/>
      <c r="D42" s="279"/>
      <c r="E42" s="163"/>
    </row>
    <row r="43" spans="1:5" s="1" customFormat="1" ht="12" customHeight="1" thickBot="1">
      <c r="A43" s="16" t="s">
        <v>220</v>
      </c>
      <c r="B43" s="173" t="s">
        <v>230</v>
      </c>
      <c r="C43" s="280">
        <v>1941</v>
      </c>
      <c r="D43" s="280"/>
      <c r="E43" s="164"/>
    </row>
    <row r="44" spans="1:5" s="1" customFormat="1" ht="12" customHeight="1" thickBot="1">
      <c r="A44" s="20" t="s">
        <v>17</v>
      </c>
      <c r="B44" s="21" t="s">
        <v>231</v>
      </c>
      <c r="C44" s="275">
        <f>C45+C46+C47+C48+C49</f>
        <v>9264</v>
      </c>
      <c r="D44" s="275">
        <f>SUM(D45:D49)</f>
        <v>9227</v>
      </c>
      <c r="E44" s="159">
        <f>SUM(E45:E49)</f>
        <v>15000</v>
      </c>
    </row>
    <row r="45" spans="1:5" s="1" customFormat="1" ht="12" customHeight="1">
      <c r="A45" s="15" t="s">
        <v>86</v>
      </c>
      <c r="B45" s="294" t="s">
        <v>235</v>
      </c>
      <c r="C45" s="346"/>
      <c r="D45" s="346"/>
      <c r="E45" s="170"/>
    </row>
    <row r="46" spans="1:5" s="1" customFormat="1" ht="12" customHeight="1">
      <c r="A46" s="14" t="s">
        <v>87</v>
      </c>
      <c r="B46" s="295" t="s">
        <v>236</v>
      </c>
      <c r="C46" s="279">
        <v>9264</v>
      </c>
      <c r="D46" s="279">
        <v>9227</v>
      </c>
      <c r="E46" s="163">
        <v>15000</v>
      </c>
    </row>
    <row r="47" spans="1:5" s="1" customFormat="1" ht="12" customHeight="1">
      <c r="A47" s="14" t="s">
        <v>232</v>
      </c>
      <c r="B47" s="295" t="s">
        <v>237</v>
      </c>
      <c r="C47" s="279"/>
      <c r="D47" s="279"/>
      <c r="E47" s="163"/>
    </row>
    <row r="48" spans="1:5" s="1" customFormat="1" ht="12" customHeight="1">
      <c r="A48" s="14" t="s">
        <v>233</v>
      </c>
      <c r="B48" s="295" t="s">
        <v>238</v>
      </c>
      <c r="C48" s="279"/>
      <c r="D48" s="279"/>
      <c r="E48" s="163"/>
    </row>
    <row r="49" spans="1:5" s="1" customFormat="1" ht="12" customHeight="1" thickBot="1">
      <c r="A49" s="16" t="s">
        <v>234</v>
      </c>
      <c r="B49" s="173" t="s">
        <v>239</v>
      </c>
      <c r="C49" s="280"/>
      <c r="D49" s="280"/>
      <c r="E49" s="164"/>
    </row>
    <row r="50" spans="1:5" s="1" customFormat="1" ht="12" customHeight="1" thickBot="1">
      <c r="A50" s="20" t="s">
        <v>140</v>
      </c>
      <c r="B50" s="21" t="s">
        <v>240</v>
      </c>
      <c r="C50" s="275">
        <f>C51+C52+C53+C54</f>
        <v>126</v>
      </c>
      <c r="D50" s="275">
        <f>SUM(D51:D53)</f>
        <v>180</v>
      </c>
      <c r="E50" s="159">
        <f>SUM(E51:E53)</f>
        <v>3636</v>
      </c>
    </row>
    <row r="51" spans="1:5" s="1" customFormat="1" ht="12" customHeight="1">
      <c r="A51" s="15" t="s">
        <v>88</v>
      </c>
      <c r="B51" s="294" t="s">
        <v>241</v>
      </c>
      <c r="C51" s="277"/>
      <c r="D51" s="277"/>
      <c r="E51" s="161"/>
    </row>
    <row r="52" spans="1:5" s="1" customFormat="1" ht="12" customHeight="1">
      <c r="A52" s="14" t="s">
        <v>89</v>
      </c>
      <c r="B52" s="295" t="s">
        <v>419</v>
      </c>
      <c r="C52" s="276"/>
      <c r="D52" s="276"/>
      <c r="E52" s="160">
        <v>3636</v>
      </c>
    </row>
    <row r="53" spans="1:5" s="1" customFormat="1" ht="12" customHeight="1">
      <c r="A53" s="14" t="s">
        <v>245</v>
      </c>
      <c r="B53" s="295" t="s">
        <v>243</v>
      </c>
      <c r="C53" s="276">
        <v>126</v>
      </c>
      <c r="D53" s="276">
        <v>180</v>
      </c>
      <c r="E53" s="160"/>
    </row>
    <row r="54" spans="1:5" s="1" customFormat="1" ht="12" customHeight="1" thickBot="1">
      <c r="A54" s="16" t="s">
        <v>246</v>
      </c>
      <c r="B54" s="173" t="s">
        <v>244</v>
      </c>
      <c r="C54" s="278"/>
      <c r="D54" s="278"/>
      <c r="E54" s="162"/>
    </row>
    <row r="55" spans="1:5" s="1" customFormat="1" ht="12" customHeight="1" thickBot="1">
      <c r="A55" s="20" t="s">
        <v>19</v>
      </c>
      <c r="B55" s="171" t="s">
        <v>247</v>
      </c>
      <c r="C55" s="275">
        <f>C56+C57+C58+C59</f>
        <v>306199</v>
      </c>
      <c r="D55" s="275">
        <f>SUM(D56:D58)</f>
        <v>9864</v>
      </c>
      <c r="E55" s="159">
        <f>SUM(E56:E58)</f>
        <v>0</v>
      </c>
    </row>
    <row r="56" spans="1:5" s="1" customFormat="1" ht="12" customHeight="1">
      <c r="A56" s="14" t="s">
        <v>141</v>
      </c>
      <c r="B56" s="294" t="s">
        <v>249</v>
      </c>
      <c r="C56" s="279"/>
      <c r="D56" s="279"/>
      <c r="E56" s="163"/>
    </row>
    <row r="57" spans="1:5" s="1" customFormat="1" ht="12" customHeight="1">
      <c r="A57" s="14" t="s">
        <v>142</v>
      </c>
      <c r="B57" s="295" t="s">
        <v>420</v>
      </c>
      <c r="C57" s="279"/>
      <c r="D57" s="279">
        <v>8591</v>
      </c>
      <c r="E57" s="163"/>
    </row>
    <row r="58" spans="1:5" s="1" customFormat="1" ht="12" customHeight="1">
      <c r="A58" s="14" t="s">
        <v>167</v>
      </c>
      <c r="B58" s="295" t="s">
        <v>250</v>
      </c>
      <c r="C58" s="279">
        <v>306199</v>
      </c>
      <c r="D58" s="279">
        <v>1273</v>
      </c>
      <c r="E58" s="163"/>
    </row>
    <row r="59" spans="1:5" s="1" customFormat="1" ht="12" customHeight="1" thickBot="1">
      <c r="A59" s="14" t="s">
        <v>248</v>
      </c>
      <c r="B59" s="173" t="s">
        <v>251</v>
      </c>
      <c r="C59" s="279"/>
      <c r="D59" s="279"/>
      <c r="E59" s="163"/>
    </row>
    <row r="60" spans="1:5" s="1" customFormat="1" ht="12" customHeight="1" thickBot="1">
      <c r="A60" s="20" t="s">
        <v>20</v>
      </c>
      <c r="B60" s="21" t="s">
        <v>252</v>
      </c>
      <c r="C60" s="282">
        <f>C5+C12+C26+C33+C44+C50+C55</f>
        <v>724532</v>
      </c>
      <c r="D60" s="282">
        <f>+D5+D12+D19+D26+D33+D44+D50+D55</f>
        <v>273903</v>
      </c>
      <c r="E60" s="325">
        <f>+E5+E12+E19+E26+E33+E44+E50+E55</f>
        <v>203001</v>
      </c>
    </row>
    <row r="61" spans="1:5" s="1" customFormat="1" ht="12" customHeight="1" thickBot="1">
      <c r="A61" s="347" t="s">
        <v>253</v>
      </c>
      <c r="B61" s="171" t="s">
        <v>254</v>
      </c>
      <c r="C61" s="275"/>
      <c r="D61" s="275">
        <f>SUM(D62:D64)</f>
        <v>0</v>
      </c>
      <c r="E61" s="159">
        <f>SUM(E62:E64)</f>
        <v>0</v>
      </c>
    </row>
    <row r="62" spans="1:5" s="1" customFormat="1" ht="12" customHeight="1">
      <c r="A62" s="14" t="s">
        <v>287</v>
      </c>
      <c r="B62" s="294" t="s">
        <v>255</v>
      </c>
      <c r="C62" s="279"/>
      <c r="D62" s="279"/>
      <c r="E62" s="163"/>
    </row>
    <row r="63" spans="1:5" s="1" customFormat="1" ht="12" customHeight="1">
      <c r="A63" s="14" t="s">
        <v>296</v>
      </c>
      <c r="B63" s="295" t="s">
        <v>256</v>
      </c>
      <c r="C63" s="279"/>
      <c r="D63" s="279"/>
      <c r="E63" s="163"/>
    </row>
    <row r="64" spans="1:5" s="1" customFormat="1" ht="12" customHeight="1" thickBot="1">
      <c r="A64" s="14" t="s">
        <v>297</v>
      </c>
      <c r="B64" s="366" t="s">
        <v>424</v>
      </c>
      <c r="C64" s="279"/>
      <c r="D64" s="279"/>
      <c r="E64" s="163"/>
    </row>
    <row r="65" spans="1:5" s="1" customFormat="1" ht="12" customHeight="1" thickBot="1">
      <c r="A65" s="347" t="s">
        <v>258</v>
      </c>
      <c r="B65" s="171" t="s">
        <v>259</v>
      </c>
      <c r="C65" s="275">
        <v>51000</v>
      </c>
      <c r="D65" s="275">
        <f>SUM(D66:D69)</f>
        <v>59613</v>
      </c>
      <c r="E65" s="159">
        <f>SUM(E66:E69)</f>
        <v>30000</v>
      </c>
    </row>
    <row r="66" spans="1:5" s="1" customFormat="1" ht="12" customHeight="1">
      <c r="A66" s="14" t="s">
        <v>120</v>
      </c>
      <c r="B66" s="294" t="s">
        <v>260</v>
      </c>
      <c r="C66" s="279">
        <v>51000</v>
      </c>
      <c r="D66" s="279">
        <v>59613</v>
      </c>
      <c r="E66" s="163"/>
    </row>
    <row r="67" spans="1:5" s="1" customFormat="1" ht="12" customHeight="1">
      <c r="A67" s="14" t="s">
        <v>121</v>
      </c>
      <c r="B67" s="295" t="s">
        <v>261</v>
      </c>
      <c r="C67" s="279"/>
      <c r="D67" s="279"/>
      <c r="E67" s="163"/>
    </row>
    <row r="68" spans="1:5" s="1" customFormat="1" ht="12" customHeight="1">
      <c r="A68" s="14" t="s">
        <v>288</v>
      </c>
      <c r="B68" s="295" t="s">
        <v>262</v>
      </c>
      <c r="C68" s="279"/>
      <c r="D68" s="279"/>
      <c r="E68" s="163">
        <v>30000</v>
      </c>
    </row>
    <row r="69" spans="1:7" s="1" customFormat="1" ht="17.25" customHeight="1" thickBot="1">
      <c r="A69" s="14" t="s">
        <v>289</v>
      </c>
      <c r="B69" s="173" t="s">
        <v>263</v>
      </c>
      <c r="C69" s="279"/>
      <c r="D69" s="279"/>
      <c r="E69" s="163"/>
      <c r="G69" s="41"/>
    </row>
    <row r="70" spans="1:5" s="1" customFormat="1" ht="12" customHeight="1" thickBot="1">
      <c r="A70" s="347" t="s">
        <v>264</v>
      </c>
      <c r="B70" s="171" t="s">
        <v>265</v>
      </c>
      <c r="C70" s="275"/>
      <c r="D70" s="275">
        <f>SUM(D71:D72)</f>
        <v>0</v>
      </c>
      <c r="E70" s="159">
        <f>SUM(E71:E72)</f>
        <v>16994</v>
      </c>
    </row>
    <row r="71" spans="1:5" s="1" customFormat="1" ht="12" customHeight="1">
      <c r="A71" s="14" t="s">
        <v>290</v>
      </c>
      <c r="B71" s="294" t="s">
        <v>266</v>
      </c>
      <c r="C71" s="279">
        <v>1</v>
      </c>
      <c r="D71" s="279"/>
      <c r="E71" s="163">
        <v>16994</v>
      </c>
    </row>
    <row r="72" spans="1:5" s="1" customFormat="1" ht="12" customHeight="1" thickBot="1">
      <c r="A72" s="14" t="s">
        <v>291</v>
      </c>
      <c r="B72" s="173" t="s">
        <v>267</v>
      </c>
      <c r="C72" s="279"/>
      <c r="D72" s="279"/>
      <c r="E72" s="163"/>
    </row>
    <row r="73" spans="1:5" s="1" customFormat="1" ht="12" customHeight="1" thickBot="1">
      <c r="A73" s="347" t="s">
        <v>268</v>
      </c>
      <c r="B73" s="171" t="s">
        <v>269</v>
      </c>
      <c r="C73" s="275"/>
      <c r="D73" s="275">
        <f>SUM(D74:D76)</f>
        <v>0</v>
      </c>
      <c r="E73" s="159">
        <f>SUM(E74:E76)</f>
        <v>0</v>
      </c>
    </row>
    <row r="74" spans="1:5" s="1" customFormat="1" ht="12" customHeight="1">
      <c r="A74" s="14" t="s">
        <v>292</v>
      </c>
      <c r="B74" s="294" t="s">
        <v>270</v>
      </c>
      <c r="C74" s="279"/>
      <c r="D74" s="279"/>
      <c r="E74" s="163"/>
    </row>
    <row r="75" spans="1:5" s="1" customFormat="1" ht="12" customHeight="1">
      <c r="A75" s="14" t="s">
        <v>293</v>
      </c>
      <c r="B75" s="295" t="s">
        <v>271</v>
      </c>
      <c r="C75" s="279"/>
      <c r="D75" s="279"/>
      <c r="E75" s="163"/>
    </row>
    <row r="76" spans="1:5" s="1" customFormat="1" ht="12" customHeight="1" thickBot="1">
      <c r="A76" s="14" t="s">
        <v>294</v>
      </c>
      <c r="B76" s="173" t="s">
        <v>272</v>
      </c>
      <c r="C76" s="279"/>
      <c r="D76" s="279"/>
      <c r="E76" s="163"/>
    </row>
    <row r="77" spans="1:5" s="1" customFormat="1" ht="12" customHeight="1" thickBot="1">
      <c r="A77" s="347" t="s">
        <v>273</v>
      </c>
      <c r="B77" s="171" t="s">
        <v>295</v>
      </c>
      <c r="C77" s="275"/>
      <c r="D77" s="275">
        <f>SUM(D78:D81)</f>
        <v>0</v>
      </c>
      <c r="E77" s="159">
        <f>SUM(E78:E81)</f>
        <v>0</v>
      </c>
    </row>
    <row r="78" spans="1:5" s="1" customFormat="1" ht="12" customHeight="1">
      <c r="A78" s="348" t="s">
        <v>274</v>
      </c>
      <c r="B78" s="294" t="s">
        <v>275</v>
      </c>
      <c r="C78" s="279"/>
      <c r="D78" s="279"/>
      <c r="E78" s="163"/>
    </row>
    <row r="79" spans="1:5" s="1" customFormat="1" ht="12" customHeight="1">
      <c r="A79" s="349" t="s">
        <v>276</v>
      </c>
      <c r="B79" s="295" t="s">
        <v>277</v>
      </c>
      <c r="C79" s="279"/>
      <c r="D79" s="279"/>
      <c r="E79" s="163"/>
    </row>
    <row r="80" spans="1:5" s="1" customFormat="1" ht="12" customHeight="1">
      <c r="A80" s="349" t="s">
        <v>278</v>
      </c>
      <c r="B80" s="295" t="s">
        <v>279</v>
      </c>
      <c r="C80" s="279"/>
      <c r="D80" s="279"/>
      <c r="E80" s="163"/>
    </row>
    <row r="81" spans="1:5" s="1" customFormat="1" ht="12" customHeight="1" thickBot="1">
      <c r="A81" s="350" t="s">
        <v>280</v>
      </c>
      <c r="B81" s="173" t="s">
        <v>281</v>
      </c>
      <c r="C81" s="279"/>
      <c r="D81" s="279"/>
      <c r="E81" s="163"/>
    </row>
    <row r="82" spans="1:5" s="1" customFormat="1" ht="12" customHeight="1" thickBot="1">
      <c r="A82" s="347" t="s">
        <v>282</v>
      </c>
      <c r="B82" s="171" t="s">
        <v>283</v>
      </c>
      <c r="C82" s="352"/>
      <c r="D82" s="352"/>
      <c r="E82" s="353"/>
    </row>
    <row r="83" spans="1:5" s="1" customFormat="1" ht="12" customHeight="1" thickBot="1">
      <c r="A83" s="347" t="s">
        <v>284</v>
      </c>
      <c r="B83" s="364" t="s">
        <v>285</v>
      </c>
      <c r="C83" s="282">
        <v>51000</v>
      </c>
      <c r="D83" s="282">
        <f>+D61+D65+D70+D73+D77+D82</f>
        <v>59613</v>
      </c>
      <c r="E83" s="325">
        <f>+E61+E65+E70+E73+E77+E82</f>
        <v>46994</v>
      </c>
    </row>
    <row r="84" spans="1:5" s="1" customFormat="1" ht="12" customHeight="1" thickBot="1">
      <c r="A84" s="351" t="s">
        <v>298</v>
      </c>
      <c r="B84" s="365" t="s">
        <v>286</v>
      </c>
      <c r="C84" s="282">
        <f>C83+C71+C60</f>
        <v>775533</v>
      </c>
      <c r="D84" s="282">
        <f>+D60+D83</f>
        <v>333516</v>
      </c>
      <c r="E84" s="325">
        <f>+E60+E83</f>
        <v>249995</v>
      </c>
    </row>
    <row r="85" spans="1:5" s="1" customFormat="1" ht="12" customHeight="1">
      <c r="A85" s="251"/>
      <c r="B85" s="252"/>
      <c r="C85" s="253"/>
      <c r="D85" s="254"/>
      <c r="E85" s="255"/>
    </row>
    <row r="86" spans="1:5" s="1" customFormat="1" ht="12" customHeight="1">
      <c r="A86" s="617" t="s">
        <v>41</v>
      </c>
      <c r="B86" s="617"/>
      <c r="C86" s="617"/>
      <c r="D86" s="617"/>
      <c r="E86" s="617"/>
    </row>
    <row r="87" spans="1:5" s="1" customFormat="1" ht="12" customHeight="1" thickBot="1">
      <c r="A87" s="619" t="s">
        <v>123</v>
      </c>
      <c r="B87" s="619"/>
      <c r="C87" s="264"/>
      <c r="D87" s="109"/>
      <c r="E87" s="186" t="s">
        <v>166</v>
      </c>
    </row>
    <row r="88" spans="1:6" s="1" customFormat="1" ht="24" customHeight="1" thickBot="1">
      <c r="A88" s="23" t="s">
        <v>10</v>
      </c>
      <c r="B88" s="24" t="s">
        <v>42</v>
      </c>
      <c r="C88" s="24" t="s">
        <v>379</v>
      </c>
      <c r="D88" s="283" t="s">
        <v>380</v>
      </c>
      <c r="E88" s="116" t="s">
        <v>187</v>
      </c>
      <c r="F88" s="115"/>
    </row>
    <row r="89" spans="1:6" s="1" customFormat="1" ht="12" customHeight="1" thickBot="1">
      <c r="A89" s="34">
        <v>1</v>
      </c>
      <c r="B89" s="35">
        <v>2</v>
      </c>
      <c r="C89" s="35">
        <v>3</v>
      </c>
      <c r="D89" s="35">
        <v>4</v>
      </c>
      <c r="E89" s="36">
        <v>5</v>
      </c>
      <c r="F89" s="115"/>
    </row>
    <row r="90" spans="1:6" s="1" customFormat="1" ht="15" customHeight="1" thickBot="1">
      <c r="A90" s="22" t="s">
        <v>12</v>
      </c>
      <c r="B90" s="28" t="s">
        <v>301</v>
      </c>
      <c r="C90" s="367">
        <f>SUM(C91:C95)</f>
        <v>369243</v>
      </c>
      <c r="D90" s="274">
        <f>+D91+D92+D93+D94+D95</f>
        <v>259378</v>
      </c>
      <c r="E90" s="379">
        <f>+E91+E92+E93+E94+E95</f>
        <v>227078</v>
      </c>
      <c r="F90" s="115"/>
    </row>
    <row r="91" spans="1:5" s="1" customFormat="1" ht="12.75" customHeight="1">
      <c r="A91" s="17" t="s">
        <v>90</v>
      </c>
      <c r="B91" s="10" t="s">
        <v>43</v>
      </c>
      <c r="C91" s="368">
        <v>156908</v>
      </c>
      <c r="D91" s="384">
        <v>92252</v>
      </c>
      <c r="E91" s="380">
        <v>77473</v>
      </c>
    </row>
    <row r="92" spans="1:5" ht="16.5" customHeight="1">
      <c r="A92" s="14" t="s">
        <v>91</v>
      </c>
      <c r="B92" s="8" t="s">
        <v>143</v>
      </c>
      <c r="C92" s="369">
        <v>39295</v>
      </c>
      <c r="D92" s="276">
        <v>21754</v>
      </c>
      <c r="E92" s="160">
        <v>20296</v>
      </c>
    </row>
    <row r="93" spans="1:5" ht="15.75">
      <c r="A93" s="14" t="s">
        <v>92</v>
      </c>
      <c r="B93" s="8" t="s">
        <v>118</v>
      </c>
      <c r="C93" s="370">
        <v>102388</v>
      </c>
      <c r="D93" s="278">
        <v>89600</v>
      </c>
      <c r="E93" s="162">
        <v>79645</v>
      </c>
    </row>
    <row r="94" spans="1:5" s="40" customFormat="1" ht="12" customHeight="1">
      <c r="A94" s="14" t="s">
        <v>93</v>
      </c>
      <c r="B94" s="11" t="s">
        <v>144</v>
      </c>
      <c r="C94" s="370">
        <v>32419</v>
      </c>
      <c r="D94" s="278">
        <v>23847</v>
      </c>
      <c r="E94" s="162">
        <v>18341</v>
      </c>
    </row>
    <row r="95" spans="1:5" ht="12" customHeight="1">
      <c r="A95" s="14" t="s">
        <v>104</v>
      </c>
      <c r="B95" s="19" t="s">
        <v>145</v>
      </c>
      <c r="C95" s="370">
        <v>38233</v>
      </c>
      <c r="D95" s="278">
        <v>31925</v>
      </c>
      <c r="E95" s="162">
        <v>31323</v>
      </c>
    </row>
    <row r="96" spans="1:5" ht="12" customHeight="1">
      <c r="A96" s="14" t="s">
        <v>94</v>
      </c>
      <c r="B96" s="8" t="s">
        <v>302</v>
      </c>
      <c r="C96" s="370"/>
      <c r="D96" s="278"/>
      <c r="E96" s="162"/>
    </row>
    <row r="97" spans="1:5" ht="12" customHeight="1">
      <c r="A97" s="14" t="s">
        <v>95</v>
      </c>
      <c r="B97" s="111" t="s">
        <v>303</v>
      </c>
      <c r="C97" s="370"/>
      <c r="D97" s="278"/>
      <c r="E97" s="162"/>
    </row>
    <row r="98" spans="1:5" ht="12" customHeight="1">
      <c r="A98" s="14" t="s">
        <v>105</v>
      </c>
      <c r="B98" s="112" t="s">
        <v>304</v>
      </c>
      <c r="C98" s="370"/>
      <c r="D98" s="278"/>
      <c r="E98" s="162"/>
    </row>
    <row r="99" spans="1:5" ht="12" customHeight="1">
      <c r="A99" s="14" t="s">
        <v>106</v>
      </c>
      <c r="B99" s="112" t="s">
        <v>305</v>
      </c>
      <c r="C99" s="370">
        <v>2600</v>
      </c>
      <c r="D99" s="278"/>
      <c r="E99" s="162"/>
    </row>
    <row r="100" spans="1:5" ht="12" customHeight="1">
      <c r="A100" s="14" t="s">
        <v>107</v>
      </c>
      <c r="B100" s="111" t="s">
        <v>306</v>
      </c>
      <c r="C100" s="370"/>
      <c r="D100" s="278"/>
      <c r="E100" s="162">
        <v>1323</v>
      </c>
    </row>
    <row r="101" spans="1:5" ht="12" customHeight="1">
      <c r="A101" s="14" t="s">
        <v>108</v>
      </c>
      <c r="B101" s="111" t="s">
        <v>307</v>
      </c>
      <c r="C101" s="370"/>
      <c r="D101" s="278"/>
      <c r="E101" s="162"/>
    </row>
    <row r="102" spans="1:5" ht="12" customHeight="1">
      <c r="A102" s="14" t="s">
        <v>110</v>
      </c>
      <c r="B102" s="112" t="s">
        <v>308</v>
      </c>
      <c r="C102" s="370"/>
      <c r="D102" s="278"/>
      <c r="E102" s="162"/>
    </row>
    <row r="103" spans="1:5" ht="12" customHeight="1">
      <c r="A103" s="13" t="s">
        <v>146</v>
      </c>
      <c r="B103" s="113" t="s">
        <v>309</v>
      </c>
      <c r="C103" s="370"/>
      <c r="D103" s="278"/>
      <c r="E103" s="162"/>
    </row>
    <row r="104" spans="1:5" ht="12" customHeight="1">
      <c r="A104" s="14" t="s">
        <v>299</v>
      </c>
      <c r="B104" s="113" t="s">
        <v>310</v>
      </c>
      <c r="C104" s="370"/>
      <c r="D104" s="278"/>
      <c r="E104" s="162"/>
    </row>
    <row r="105" spans="1:5" ht="12" customHeight="1" thickBot="1">
      <c r="A105" s="18" t="s">
        <v>300</v>
      </c>
      <c r="B105" s="114" t="s">
        <v>311</v>
      </c>
      <c r="C105" s="371">
        <v>33776</v>
      </c>
      <c r="D105" s="385"/>
      <c r="E105" s="381">
        <v>30000</v>
      </c>
    </row>
    <row r="106" spans="1:5" ht="12" customHeight="1" thickBot="1">
      <c r="A106" s="20" t="s">
        <v>13</v>
      </c>
      <c r="B106" s="27" t="s">
        <v>312</v>
      </c>
      <c r="C106" s="372">
        <f>+C107+C109+C111</f>
        <v>33275</v>
      </c>
      <c r="D106" s="275">
        <f>+D107+D109+D111</f>
        <v>12521</v>
      </c>
      <c r="E106" s="159">
        <f>+E107+E109+E111</f>
        <v>15000</v>
      </c>
    </row>
    <row r="107" spans="1:5" ht="12" customHeight="1">
      <c r="A107" s="15" t="s">
        <v>96</v>
      </c>
      <c r="B107" s="8" t="s">
        <v>165</v>
      </c>
      <c r="C107" s="373">
        <v>13759</v>
      </c>
      <c r="D107" s="277">
        <v>240</v>
      </c>
      <c r="E107" s="161">
        <v>3415</v>
      </c>
    </row>
    <row r="108" spans="1:5" ht="12" customHeight="1">
      <c r="A108" s="15" t="s">
        <v>97</v>
      </c>
      <c r="B108" s="12" t="s">
        <v>316</v>
      </c>
      <c r="C108" s="373"/>
      <c r="D108" s="277"/>
      <c r="E108" s="161"/>
    </row>
    <row r="109" spans="1:5" ht="12" customHeight="1">
      <c r="A109" s="15" t="s">
        <v>98</v>
      </c>
      <c r="B109" s="12" t="s">
        <v>147</v>
      </c>
      <c r="C109" s="369">
        <v>19516</v>
      </c>
      <c r="D109" s="276"/>
      <c r="E109" s="160">
        <v>5450</v>
      </c>
    </row>
    <row r="110" spans="1:5" ht="12" customHeight="1">
      <c r="A110" s="15" t="s">
        <v>99</v>
      </c>
      <c r="B110" s="12" t="s">
        <v>317</v>
      </c>
      <c r="C110" s="374"/>
      <c r="D110" s="276"/>
      <c r="E110" s="160"/>
    </row>
    <row r="111" spans="1:5" ht="12" customHeight="1">
      <c r="A111" s="15" t="s">
        <v>100</v>
      </c>
      <c r="B111" s="173" t="s">
        <v>168</v>
      </c>
      <c r="C111" s="374"/>
      <c r="D111" s="276">
        <v>12281</v>
      </c>
      <c r="E111" s="160">
        <v>6135</v>
      </c>
    </row>
    <row r="112" spans="1:5" ht="12" customHeight="1">
      <c r="A112" s="15" t="s">
        <v>109</v>
      </c>
      <c r="B112" s="172" t="s">
        <v>421</v>
      </c>
      <c r="C112" s="374"/>
      <c r="D112" s="276"/>
      <c r="E112" s="160"/>
    </row>
    <row r="113" spans="1:5" ht="15.75">
      <c r="A113" s="15" t="s">
        <v>111</v>
      </c>
      <c r="B113" s="290" t="s">
        <v>322</v>
      </c>
      <c r="C113" s="374"/>
      <c r="D113" s="276"/>
      <c r="E113" s="160"/>
    </row>
    <row r="114" spans="1:5" ht="12" customHeight="1">
      <c r="A114" s="15" t="s">
        <v>148</v>
      </c>
      <c r="B114" s="112" t="s">
        <v>305</v>
      </c>
      <c r="C114" s="374"/>
      <c r="D114" s="276"/>
      <c r="E114" s="160"/>
    </row>
    <row r="115" spans="1:5" ht="12" customHeight="1">
      <c r="A115" s="15" t="s">
        <v>149</v>
      </c>
      <c r="B115" s="112" t="s">
        <v>321</v>
      </c>
      <c r="C115" s="374"/>
      <c r="D115" s="276"/>
      <c r="E115" s="160"/>
    </row>
    <row r="116" spans="1:5" ht="12" customHeight="1">
      <c r="A116" s="15" t="s">
        <v>150</v>
      </c>
      <c r="B116" s="112" t="s">
        <v>320</v>
      </c>
      <c r="C116" s="374"/>
      <c r="D116" s="276"/>
      <c r="E116" s="160"/>
    </row>
    <row r="117" spans="1:5" ht="12" customHeight="1">
      <c r="A117" s="15" t="s">
        <v>313</v>
      </c>
      <c r="B117" s="112" t="s">
        <v>308</v>
      </c>
      <c r="C117" s="374"/>
      <c r="D117" s="276"/>
      <c r="E117" s="160"/>
    </row>
    <row r="118" spans="1:5" ht="12" customHeight="1">
      <c r="A118" s="15" t="s">
        <v>314</v>
      </c>
      <c r="B118" s="112" t="s">
        <v>319</v>
      </c>
      <c r="C118" s="374"/>
      <c r="D118" s="276"/>
      <c r="E118" s="160"/>
    </row>
    <row r="119" spans="1:5" ht="12" customHeight="1" thickBot="1">
      <c r="A119" s="13" t="s">
        <v>315</v>
      </c>
      <c r="B119" s="112" t="s">
        <v>318</v>
      </c>
      <c r="C119" s="375"/>
      <c r="D119" s="278">
        <v>12281</v>
      </c>
      <c r="E119" s="162"/>
    </row>
    <row r="120" spans="1:5" ht="12" customHeight="1" thickBot="1">
      <c r="A120" s="20" t="s">
        <v>14</v>
      </c>
      <c r="B120" s="105" t="s">
        <v>323</v>
      </c>
      <c r="C120" s="372">
        <f>+C121+C122</f>
        <v>0</v>
      </c>
      <c r="D120" s="275">
        <f>+D121+D122</f>
        <v>0</v>
      </c>
      <c r="E120" s="159">
        <f>+E121+E122</f>
        <v>7917</v>
      </c>
    </row>
    <row r="121" spans="1:5" ht="12" customHeight="1">
      <c r="A121" s="15" t="s">
        <v>79</v>
      </c>
      <c r="B121" s="9" t="s">
        <v>53</v>
      </c>
      <c r="C121" s="373"/>
      <c r="D121" s="277"/>
      <c r="E121" s="161">
        <v>3600</v>
      </c>
    </row>
    <row r="122" spans="1:5" ht="12" customHeight="1" thickBot="1">
      <c r="A122" s="16" t="s">
        <v>80</v>
      </c>
      <c r="B122" s="12" t="s">
        <v>54</v>
      </c>
      <c r="C122" s="370"/>
      <c r="D122" s="278"/>
      <c r="E122" s="162">
        <v>4317</v>
      </c>
    </row>
    <row r="123" spans="1:5" ht="12" customHeight="1" thickBot="1">
      <c r="A123" s="20" t="s">
        <v>15</v>
      </c>
      <c r="B123" s="105" t="s">
        <v>324</v>
      </c>
      <c r="C123" s="372">
        <f>+C90+C106+C120</f>
        <v>402518</v>
      </c>
      <c r="D123" s="275">
        <f>+D90+D106+D120</f>
        <v>271899</v>
      </c>
      <c r="E123" s="159">
        <f>+E90+E106+E120</f>
        <v>249995</v>
      </c>
    </row>
    <row r="124" spans="1:5" ht="12" customHeight="1" thickBot="1">
      <c r="A124" s="20" t="s">
        <v>16</v>
      </c>
      <c r="B124" s="105" t="s">
        <v>325</v>
      </c>
      <c r="C124" s="372">
        <f>+C125+C126+C127</f>
        <v>297097</v>
      </c>
      <c r="D124" s="275">
        <f>+D125+D126+D127</f>
        <v>0</v>
      </c>
      <c r="E124" s="159">
        <f>+E125+E126+E127</f>
        <v>0</v>
      </c>
    </row>
    <row r="125" spans="1:5" ht="12" customHeight="1">
      <c r="A125" s="15" t="s">
        <v>83</v>
      </c>
      <c r="B125" s="9" t="s">
        <v>326</v>
      </c>
      <c r="C125" s="374">
        <v>293870</v>
      </c>
      <c r="D125" s="276"/>
      <c r="E125" s="160"/>
    </row>
    <row r="126" spans="1:5" ht="12" customHeight="1">
      <c r="A126" s="15" t="s">
        <v>84</v>
      </c>
      <c r="B126" s="9" t="s">
        <v>327</v>
      </c>
      <c r="C126" s="374"/>
      <c r="D126" s="276"/>
      <c r="E126" s="160"/>
    </row>
    <row r="127" spans="1:5" ht="12" customHeight="1" thickBot="1">
      <c r="A127" s="13" t="s">
        <v>85</v>
      </c>
      <c r="B127" s="7" t="s">
        <v>328</v>
      </c>
      <c r="C127" s="374">
        <v>3227</v>
      </c>
      <c r="D127" s="276"/>
      <c r="E127" s="160"/>
    </row>
    <row r="128" spans="1:5" ht="12" customHeight="1" thickBot="1">
      <c r="A128" s="20" t="s">
        <v>17</v>
      </c>
      <c r="B128" s="105" t="s">
        <v>377</v>
      </c>
      <c r="C128" s="372">
        <f>+C129+C130+C131+C132</f>
        <v>79000</v>
      </c>
      <c r="D128" s="275">
        <f>+D129+D130+D131+D132</f>
        <v>48003</v>
      </c>
      <c r="E128" s="159">
        <f>+E129+E130+E131+E132</f>
        <v>0</v>
      </c>
    </row>
    <row r="129" spans="1:5" ht="12" customHeight="1">
      <c r="A129" s="15" t="s">
        <v>86</v>
      </c>
      <c r="B129" s="9" t="s">
        <v>329</v>
      </c>
      <c r="C129" s="374">
        <v>79000</v>
      </c>
      <c r="D129" s="276">
        <v>48003</v>
      </c>
      <c r="E129" s="160"/>
    </row>
    <row r="130" spans="1:5" ht="12" customHeight="1">
      <c r="A130" s="15" t="s">
        <v>87</v>
      </c>
      <c r="B130" s="9" t="s">
        <v>330</v>
      </c>
      <c r="C130" s="374"/>
      <c r="D130" s="276"/>
      <c r="E130" s="160"/>
    </row>
    <row r="131" spans="1:5" ht="12" customHeight="1">
      <c r="A131" s="15" t="s">
        <v>232</v>
      </c>
      <c r="B131" s="9" t="s">
        <v>331</v>
      </c>
      <c r="C131" s="374"/>
      <c r="D131" s="276"/>
      <c r="E131" s="160"/>
    </row>
    <row r="132" spans="1:5" ht="12" customHeight="1" thickBot="1">
      <c r="A132" s="13" t="s">
        <v>233</v>
      </c>
      <c r="B132" s="7" t="s">
        <v>332</v>
      </c>
      <c r="C132" s="374"/>
      <c r="D132" s="276"/>
      <c r="E132" s="160"/>
    </row>
    <row r="133" spans="1:5" ht="12" customHeight="1" thickBot="1">
      <c r="A133" s="20" t="s">
        <v>18</v>
      </c>
      <c r="B133" s="105" t="s">
        <v>333</v>
      </c>
      <c r="C133" s="376">
        <f>+C134+C135+C136+C137</f>
        <v>-8337</v>
      </c>
      <c r="D133" s="282">
        <f>+D134+D135+D136+D137</f>
        <v>16213</v>
      </c>
      <c r="E133" s="325">
        <f>+E134+E135+E136+E137</f>
        <v>0</v>
      </c>
    </row>
    <row r="134" spans="1:5" ht="12" customHeight="1">
      <c r="A134" s="15" t="s">
        <v>88</v>
      </c>
      <c r="B134" s="9" t="s">
        <v>334</v>
      </c>
      <c r="C134" s="374"/>
      <c r="D134" s="276"/>
      <c r="E134" s="160"/>
    </row>
    <row r="135" spans="1:5" ht="12" customHeight="1">
      <c r="A135" s="15" t="s">
        <v>89</v>
      </c>
      <c r="B135" s="9" t="s">
        <v>344</v>
      </c>
      <c r="C135" s="374"/>
      <c r="D135" s="276"/>
      <c r="E135" s="160"/>
    </row>
    <row r="136" spans="1:5" ht="12" customHeight="1">
      <c r="A136" s="15" t="s">
        <v>245</v>
      </c>
      <c r="B136" s="9" t="s">
        <v>335</v>
      </c>
      <c r="C136" s="374"/>
      <c r="D136" s="276"/>
      <c r="E136" s="160"/>
    </row>
    <row r="137" spans="1:5" ht="12" customHeight="1" thickBot="1">
      <c r="A137" s="13" t="s">
        <v>246</v>
      </c>
      <c r="B137" s="7" t="s">
        <v>446</v>
      </c>
      <c r="C137" s="374">
        <v>-8337</v>
      </c>
      <c r="D137" s="276">
        <v>16213</v>
      </c>
      <c r="E137" s="160"/>
    </row>
    <row r="138" spans="1:5" ht="12" customHeight="1" thickBot="1">
      <c r="A138" s="20" t="s">
        <v>19</v>
      </c>
      <c r="B138" s="105" t="s">
        <v>337</v>
      </c>
      <c r="C138" s="377">
        <f>+C139+C140+C141+C142</f>
        <v>0</v>
      </c>
      <c r="D138" s="386">
        <f>+D139+D140+D141+D142</f>
        <v>0</v>
      </c>
      <c r="E138" s="382">
        <f>+E139+E140+E141+E142</f>
        <v>0</v>
      </c>
    </row>
    <row r="139" spans="1:5" ht="12" customHeight="1">
      <c r="A139" s="15" t="s">
        <v>141</v>
      </c>
      <c r="B139" s="9" t="s">
        <v>338</v>
      </c>
      <c r="C139" s="374"/>
      <c r="D139" s="276"/>
      <c r="E139" s="160"/>
    </row>
    <row r="140" spans="1:5" ht="12" customHeight="1">
      <c r="A140" s="15" t="s">
        <v>142</v>
      </c>
      <c r="B140" s="9" t="s">
        <v>339</v>
      </c>
      <c r="C140" s="374"/>
      <c r="D140" s="276"/>
      <c r="E140" s="160"/>
    </row>
    <row r="141" spans="1:5" ht="12" customHeight="1">
      <c r="A141" s="15" t="s">
        <v>167</v>
      </c>
      <c r="B141" s="9" t="s">
        <v>340</v>
      </c>
      <c r="C141" s="374"/>
      <c r="D141" s="276"/>
      <c r="E141" s="160"/>
    </row>
    <row r="142" spans="1:5" ht="12" customHeight="1" thickBot="1">
      <c r="A142" s="15" t="s">
        <v>248</v>
      </c>
      <c r="B142" s="9" t="s">
        <v>341</v>
      </c>
      <c r="C142" s="374"/>
      <c r="D142" s="276"/>
      <c r="E142" s="160"/>
    </row>
    <row r="143" spans="1:5" ht="12" customHeight="1" thickBot="1">
      <c r="A143" s="20" t="s">
        <v>20</v>
      </c>
      <c r="B143" s="105" t="s">
        <v>342</v>
      </c>
      <c r="C143" s="378">
        <f>+C124+C128+C133+C138</f>
        <v>367760</v>
      </c>
      <c r="D143" s="387">
        <f>+D124+D128+D133+D138</f>
        <v>64216</v>
      </c>
      <c r="E143" s="383">
        <f>+E124+E128+E133+E138</f>
        <v>0</v>
      </c>
    </row>
    <row r="144" spans="1:5" ht="12" customHeight="1" thickBot="1">
      <c r="A144" s="174" t="s">
        <v>21</v>
      </c>
      <c r="B144" s="260" t="s">
        <v>343</v>
      </c>
      <c r="C144" s="378">
        <f>+C123+C143</f>
        <v>770278</v>
      </c>
      <c r="D144" s="387">
        <f>+D123+D143</f>
        <v>336115</v>
      </c>
      <c r="E144" s="383">
        <f>+E123+E143</f>
        <v>249995</v>
      </c>
    </row>
    <row r="145" ht="12" customHeight="1">
      <c r="C145" s="263"/>
    </row>
    <row r="146" ht="12" customHeight="1">
      <c r="C146" s="263"/>
    </row>
    <row r="147" ht="12" customHeight="1">
      <c r="C147" s="263"/>
    </row>
    <row r="148" ht="12" customHeight="1">
      <c r="C148" s="263"/>
    </row>
    <row r="149" ht="12" customHeight="1">
      <c r="C149" s="263"/>
    </row>
    <row r="150" spans="3:6" ht="15" customHeight="1">
      <c r="C150" s="106"/>
      <c r="D150" s="106"/>
      <c r="E150" s="106"/>
      <c r="F150" s="106"/>
    </row>
    <row r="151" s="1" customFormat="1" ht="12.75" customHeight="1"/>
    <row r="152" ht="15.75">
      <c r="C152" s="263"/>
    </row>
    <row r="153" ht="15.75">
      <c r="C153" s="263"/>
    </row>
    <row r="154" ht="15.75">
      <c r="C154" s="263"/>
    </row>
    <row r="155" ht="16.5" customHeight="1">
      <c r="C155" s="263"/>
    </row>
    <row r="156" ht="15.75">
      <c r="C156" s="263"/>
    </row>
    <row r="157" ht="15.75">
      <c r="C157" s="263"/>
    </row>
    <row r="158" ht="15.75">
      <c r="C158" s="263"/>
    </row>
    <row r="159" ht="15.75">
      <c r="C159" s="263"/>
    </row>
    <row r="160" ht="15.75">
      <c r="C160" s="263"/>
    </row>
    <row r="161" ht="15.75">
      <c r="C161" s="263"/>
    </row>
    <row r="162" ht="15.75">
      <c r="C162" s="263"/>
    </row>
    <row r="163" ht="15.75">
      <c r="C163" s="263"/>
    </row>
    <row r="164" ht="15.75">
      <c r="C164" s="263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rstPageNumber="36" useFirstPageNumber="1"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Sajószöged Község Önkormányzata
2014. ÉVI KÖLTSÉGVETÉSÉNEK MÉRLEGE&amp;R&amp;"Times New Roman CE,Félkövér dőlt"&amp;11 1. számú tájékoztató tábla</oddHeader>
    <oddFooter>&amp;R&amp;P</oddFooter>
  </headerFooter>
  <rowBreaks count="1" manualBreakCount="1">
    <brk id="85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A1" sqref="A1:O1"/>
    </sheetView>
  </sheetViews>
  <sheetFormatPr defaultColWidth="9.00390625" defaultRowHeight="12.75"/>
  <cols>
    <col min="1" max="1" width="4.875" style="80" customWidth="1"/>
    <col min="2" max="2" width="31.125" style="97" customWidth="1"/>
    <col min="3" max="4" width="9.00390625" style="97" customWidth="1"/>
    <col min="5" max="5" width="9.50390625" style="97" customWidth="1"/>
    <col min="6" max="6" width="8.875" style="97" customWidth="1"/>
    <col min="7" max="7" width="8.625" style="97" customWidth="1"/>
    <col min="8" max="8" width="8.875" style="97" customWidth="1"/>
    <col min="9" max="9" width="8.125" style="97" customWidth="1"/>
    <col min="10" max="14" width="9.50390625" style="97" customWidth="1"/>
    <col min="15" max="15" width="12.625" style="80" customWidth="1"/>
    <col min="16" max="16384" width="9.375" style="97" customWidth="1"/>
  </cols>
  <sheetData>
    <row r="1" spans="1:15" ht="31.5" customHeight="1">
      <c r="A1" s="648" t="s">
        <v>385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</row>
    <row r="2" ht="16.5" thickBot="1">
      <c r="O2" s="4" t="s">
        <v>47</v>
      </c>
    </row>
    <row r="3" spans="1:15" s="80" customFormat="1" ht="25.5" customHeight="1" thickBot="1">
      <c r="A3" s="77" t="s">
        <v>10</v>
      </c>
      <c r="B3" s="78" t="s">
        <v>58</v>
      </c>
      <c r="C3" s="78" t="s">
        <v>66</v>
      </c>
      <c r="D3" s="78" t="s">
        <v>67</v>
      </c>
      <c r="E3" s="78" t="s">
        <v>68</v>
      </c>
      <c r="F3" s="78" t="s">
        <v>69</v>
      </c>
      <c r="G3" s="78" t="s">
        <v>70</v>
      </c>
      <c r="H3" s="78" t="s">
        <v>71</v>
      </c>
      <c r="I3" s="78" t="s">
        <v>72</v>
      </c>
      <c r="J3" s="78" t="s">
        <v>73</v>
      </c>
      <c r="K3" s="78" t="s">
        <v>74</v>
      </c>
      <c r="L3" s="78" t="s">
        <v>75</v>
      </c>
      <c r="M3" s="78" t="s">
        <v>76</v>
      </c>
      <c r="N3" s="78" t="s">
        <v>77</v>
      </c>
      <c r="O3" s="79" t="s">
        <v>45</v>
      </c>
    </row>
    <row r="4" spans="1:15" s="82" customFormat="1" ht="15" customHeight="1" thickBot="1">
      <c r="A4" s="81" t="s">
        <v>12</v>
      </c>
      <c r="B4" s="645" t="s">
        <v>50</v>
      </c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7"/>
    </row>
    <row r="5" spans="1:15" s="82" customFormat="1" ht="22.5">
      <c r="A5" s="83" t="s">
        <v>13</v>
      </c>
      <c r="B5" s="362" t="s">
        <v>348</v>
      </c>
      <c r="C5" s="84">
        <v>5494</v>
      </c>
      <c r="D5" s="84">
        <v>5494</v>
      </c>
      <c r="E5" s="84">
        <v>5494</v>
      </c>
      <c r="F5" s="84">
        <v>5494</v>
      </c>
      <c r="G5" s="84">
        <v>5494</v>
      </c>
      <c r="H5" s="84">
        <v>5493</v>
      </c>
      <c r="I5" s="84">
        <v>5494</v>
      </c>
      <c r="J5" s="84">
        <v>5494</v>
      </c>
      <c r="K5" s="84">
        <v>5494</v>
      </c>
      <c r="L5" s="84">
        <v>5494</v>
      </c>
      <c r="M5" s="84">
        <v>5494</v>
      </c>
      <c r="N5" s="84">
        <v>5493</v>
      </c>
      <c r="O5" s="85">
        <f aca="true" t="shared" si="0" ref="O5:O25">SUM(C5:N5)</f>
        <v>65926</v>
      </c>
    </row>
    <row r="6" spans="1:15" s="89" customFormat="1" ht="22.5">
      <c r="A6" s="86" t="s">
        <v>14</v>
      </c>
      <c r="B6" s="167" t="s">
        <v>412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>
        <f t="shared" si="0"/>
        <v>0</v>
      </c>
    </row>
    <row r="7" spans="1:15" s="89" customFormat="1" ht="22.5">
      <c r="A7" s="86" t="s">
        <v>15</v>
      </c>
      <c r="B7" s="166" t="s">
        <v>413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>
        <f t="shared" si="0"/>
        <v>0</v>
      </c>
    </row>
    <row r="8" spans="1:15" s="89" customFormat="1" ht="13.5" customHeight="1">
      <c r="A8" s="86" t="s">
        <v>16</v>
      </c>
      <c r="B8" s="165" t="s">
        <v>134</v>
      </c>
      <c r="C8" s="87"/>
      <c r="D8" s="87"/>
      <c r="E8" s="87">
        <v>48000</v>
      </c>
      <c r="F8" s="87">
        <v>3000</v>
      </c>
      <c r="G8" s="87"/>
      <c r="H8" s="87"/>
      <c r="I8" s="87"/>
      <c r="J8" s="87"/>
      <c r="K8" s="87">
        <v>48000</v>
      </c>
      <c r="L8" s="87">
        <v>691</v>
      </c>
      <c r="M8" s="87"/>
      <c r="N8" s="87">
        <v>6000</v>
      </c>
      <c r="O8" s="88">
        <f t="shared" si="0"/>
        <v>105691</v>
      </c>
    </row>
    <row r="9" spans="1:15" s="89" customFormat="1" ht="13.5" customHeight="1">
      <c r="A9" s="86" t="s">
        <v>17</v>
      </c>
      <c r="B9" s="165" t="s">
        <v>414</v>
      </c>
      <c r="C9" s="87">
        <v>1125</v>
      </c>
      <c r="D9" s="87">
        <v>1125</v>
      </c>
      <c r="E9" s="87">
        <v>1125</v>
      </c>
      <c r="F9" s="87">
        <v>1125</v>
      </c>
      <c r="G9" s="87">
        <v>1125</v>
      </c>
      <c r="H9" s="87">
        <v>1062</v>
      </c>
      <c r="I9" s="87">
        <v>830</v>
      </c>
      <c r="J9" s="87">
        <v>731</v>
      </c>
      <c r="K9" s="87">
        <v>1125</v>
      </c>
      <c r="L9" s="87">
        <v>1125</v>
      </c>
      <c r="M9" s="87">
        <v>1125</v>
      </c>
      <c r="N9" s="87">
        <v>1125</v>
      </c>
      <c r="O9" s="88">
        <f t="shared" si="0"/>
        <v>12748</v>
      </c>
    </row>
    <row r="10" spans="1:15" s="89" customFormat="1" ht="13.5" customHeight="1">
      <c r="A10" s="86" t="s">
        <v>18</v>
      </c>
      <c r="B10" s="165" t="s">
        <v>5</v>
      </c>
      <c r="C10" s="87"/>
      <c r="D10" s="87"/>
      <c r="E10" s="87"/>
      <c r="F10" s="87">
        <v>3000</v>
      </c>
      <c r="G10" s="87">
        <v>2000</v>
      </c>
      <c r="H10" s="87">
        <v>2500</v>
      </c>
      <c r="I10" s="87"/>
      <c r="J10" s="87">
        <v>2400</v>
      </c>
      <c r="K10" s="87">
        <v>3000</v>
      </c>
      <c r="L10" s="87">
        <v>2100</v>
      </c>
      <c r="M10" s="87"/>
      <c r="N10" s="87"/>
      <c r="O10" s="88">
        <f t="shared" si="0"/>
        <v>15000</v>
      </c>
    </row>
    <row r="11" spans="1:15" s="89" customFormat="1" ht="13.5" customHeight="1">
      <c r="A11" s="86" t="s">
        <v>19</v>
      </c>
      <c r="B11" s="165" t="s">
        <v>350</v>
      </c>
      <c r="C11" s="87">
        <v>303</v>
      </c>
      <c r="D11" s="87">
        <v>303</v>
      </c>
      <c r="E11" s="87">
        <v>303</v>
      </c>
      <c r="F11" s="87">
        <v>303</v>
      </c>
      <c r="G11" s="87">
        <v>303</v>
      </c>
      <c r="H11" s="87">
        <v>303</v>
      </c>
      <c r="I11" s="87">
        <v>303</v>
      </c>
      <c r="J11" s="87">
        <v>303</v>
      </c>
      <c r="K11" s="87">
        <v>303</v>
      </c>
      <c r="L11" s="87">
        <v>303</v>
      </c>
      <c r="M11" s="87">
        <v>303</v>
      </c>
      <c r="N11" s="87">
        <v>303</v>
      </c>
      <c r="O11" s="88">
        <f t="shared" si="0"/>
        <v>3636</v>
      </c>
    </row>
    <row r="12" spans="1:15" s="89" customFormat="1" ht="22.5">
      <c r="A12" s="86" t="s">
        <v>20</v>
      </c>
      <c r="B12" s="167" t="s">
        <v>399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>
        <f t="shared" si="0"/>
        <v>0</v>
      </c>
    </row>
    <row r="13" spans="1:15" s="89" customFormat="1" ht="13.5" customHeight="1" thickBot="1">
      <c r="A13" s="86" t="s">
        <v>21</v>
      </c>
      <c r="B13" s="165" t="s">
        <v>6</v>
      </c>
      <c r="C13" s="87">
        <v>11044</v>
      </c>
      <c r="D13" s="87">
        <v>11044</v>
      </c>
      <c r="E13" s="87">
        <v>-34956</v>
      </c>
      <c r="F13" s="87">
        <v>7845</v>
      </c>
      <c r="G13" s="87">
        <v>12179</v>
      </c>
      <c r="H13" s="87">
        <v>9608</v>
      </c>
      <c r="I13" s="87">
        <v>20806</v>
      </c>
      <c r="J13" s="87">
        <v>10477</v>
      </c>
      <c r="K13" s="87">
        <v>-38655</v>
      </c>
      <c r="L13" s="87">
        <v>13668</v>
      </c>
      <c r="M13" s="87">
        <v>14544</v>
      </c>
      <c r="N13" s="87">
        <v>9390</v>
      </c>
      <c r="O13" s="88">
        <f t="shared" si="0"/>
        <v>46994</v>
      </c>
    </row>
    <row r="14" spans="1:15" s="82" customFormat="1" ht="15.75" customHeight="1" thickBot="1">
      <c r="A14" s="81" t="s">
        <v>22</v>
      </c>
      <c r="B14" s="37" t="s">
        <v>101</v>
      </c>
      <c r="C14" s="92">
        <f aca="true" t="shared" si="1" ref="C14:N14">SUM(C5:C13)</f>
        <v>17966</v>
      </c>
      <c r="D14" s="92">
        <f t="shared" si="1"/>
        <v>17966</v>
      </c>
      <c r="E14" s="92">
        <f t="shared" si="1"/>
        <v>19966</v>
      </c>
      <c r="F14" s="92">
        <f t="shared" si="1"/>
        <v>20767</v>
      </c>
      <c r="G14" s="92">
        <f t="shared" si="1"/>
        <v>21101</v>
      </c>
      <c r="H14" s="92">
        <f t="shared" si="1"/>
        <v>18966</v>
      </c>
      <c r="I14" s="92">
        <f t="shared" si="1"/>
        <v>27433</v>
      </c>
      <c r="J14" s="92">
        <f t="shared" si="1"/>
        <v>19405</v>
      </c>
      <c r="K14" s="92">
        <f t="shared" si="1"/>
        <v>19267</v>
      </c>
      <c r="L14" s="92">
        <f t="shared" si="1"/>
        <v>23381</v>
      </c>
      <c r="M14" s="92">
        <f t="shared" si="1"/>
        <v>21466</v>
      </c>
      <c r="N14" s="92">
        <f t="shared" si="1"/>
        <v>22311</v>
      </c>
      <c r="O14" s="93">
        <f>SUM(C14:N14)</f>
        <v>249995</v>
      </c>
    </row>
    <row r="15" spans="1:15" s="82" customFormat="1" ht="15" customHeight="1" thickBot="1">
      <c r="A15" s="81" t="s">
        <v>23</v>
      </c>
      <c r="B15" s="645" t="s">
        <v>51</v>
      </c>
      <c r="C15" s="646"/>
      <c r="D15" s="646"/>
      <c r="E15" s="646"/>
      <c r="F15" s="646"/>
      <c r="G15" s="646"/>
      <c r="H15" s="646"/>
      <c r="I15" s="646"/>
      <c r="J15" s="646"/>
      <c r="K15" s="646"/>
      <c r="L15" s="646"/>
      <c r="M15" s="646"/>
      <c r="N15" s="646"/>
      <c r="O15" s="647"/>
    </row>
    <row r="16" spans="1:15" s="89" customFormat="1" ht="13.5" customHeight="1">
      <c r="A16" s="94" t="s">
        <v>24</v>
      </c>
      <c r="B16" s="168" t="s">
        <v>59</v>
      </c>
      <c r="C16" s="90">
        <v>6456</v>
      </c>
      <c r="D16" s="90">
        <v>6456</v>
      </c>
      <c r="E16" s="90">
        <v>6456</v>
      </c>
      <c r="F16" s="90">
        <v>6456</v>
      </c>
      <c r="G16" s="90">
        <v>6456</v>
      </c>
      <c r="H16" s="90">
        <v>6456</v>
      </c>
      <c r="I16" s="90">
        <v>6456</v>
      </c>
      <c r="J16" s="90">
        <v>6456</v>
      </c>
      <c r="K16" s="90">
        <v>6456</v>
      </c>
      <c r="L16" s="90">
        <v>6456</v>
      </c>
      <c r="M16" s="90">
        <v>6456</v>
      </c>
      <c r="N16" s="90">
        <v>6457</v>
      </c>
      <c r="O16" s="91">
        <f t="shared" si="0"/>
        <v>77473</v>
      </c>
    </row>
    <row r="17" spans="1:15" s="89" customFormat="1" ht="27" customHeight="1">
      <c r="A17" s="86" t="s">
        <v>25</v>
      </c>
      <c r="B17" s="167" t="s">
        <v>143</v>
      </c>
      <c r="C17" s="87">
        <v>1691</v>
      </c>
      <c r="D17" s="87">
        <v>1691</v>
      </c>
      <c r="E17" s="87">
        <v>1691</v>
      </c>
      <c r="F17" s="87">
        <v>1691</v>
      </c>
      <c r="G17" s="87">
        <v>1691</v>
      </c>
      <c r="H17" s="87">
        <v>1691</v>
      </c>
      <c r="I17" s="87">
        <v>1691</v>
      </c>
      <c r="J17" s="87">
        <v>1691</v>
      </c>
      <c r="K17" s="87">
        <v>1691</v>
      </c>
      <c r="L17" s="87">
        <v>1691</v>
      </c>
      <c r="M17" s="87">
        <v>1691</v>
      </c>
      <c r="N17" s="87">
        <v>1695</v>
      </c>
      <c r="O17" s="88">
        <f t="shared" si="0"/>
        <v>20296</v>
      </c>
    </row>
    <row r="18" spans="1:15" s="89" customFormat="1" ht="13.5" customHeight="1">
      <c r="A18" s="86" t="s">
        <v>26</v>
      </c>
      <c r="B18" s="165" t="s">
        <v>118</v>
      </c>
      <c r="C18" s="87">
        <v>5970</v>
      </c>
      <c r="D18" s="87">
        <v>5970</v>
      </c>
      <c r="E18" s="87">
        <v>5970</v>
      </c>
      <c r="F18" s="87">
        <v>5970</v>
      </c>
      <c r="G18" s="87">
        <v>6970</v>
      </c>
      <c r="H18" s="87">
        <v>5970</v>
      </c>
      <c r="I18" s="87">
        <v>12670</v>
      </c>
      <c r="J18" s="87">
        <v>5970</v>
      </c>
      <c r="K18" s="87">
        <v>5970</v>
      </c>
      <c r="L18" s="87">
        <v>5970</v>
      </c>
      <c r="M18" s="87">
        <v>5970</v>
      </c>
      <c r="N18" s="87">
        <v>6275</v>
      </c>
      <c r="O18" s="88">
        <f t="shared" si="0"/>
        <v>79645</v>
      </c>
    </row>
    <row r="19" spans="1:15" s="89" customFormat="1" ht="13.5" customHeight="1">
      <c r="A19" s="86" t="s">
        <v>27</v>
      </c>
      <c r="B19" s="165" t="s">
        <v>144</v>
      </c>
      <c r="C19" s="87">
        <v>1239</v>
      </c>
      <c r="D19" s="87">
        <v>1239</v>
      </c>
      <c r="E19" s="87">
        <v>1239</v>
      </c>
      <c r="F19" s="87">
        <v>1239</v>
      </c>
      <c r="G19" s="87">
        <v>1239</v>
      </c>
      <c r="H19" s="87">
        <v>1239</v>
      </c>
      <c r="I19" s="87">
        <v>1239</v>
      </c>
      <c r="J19" s="87">
        <v>1678</v>
      </c>
      <c r="K19" s="87">
        <v>1239</v>
      </c>
      <c r="L19" s="87">
        <v>1239</v>
      </c>
      <c r="M19" s="87">
        <v>1239</v>
      </c>
      <c r="N19" s="87">
        <v>4273</v>
      </c>
      <c r="O19" s="88">
        <f t="shared" si="0"/>
        <v>18341</v>
      </c>
    </row>
    <row r="20" spans="1:15" s="89" customFormat="1" ht="13.5" customHeight="1">
      <c r="A20" s="86" t="s">
        <v>28</v>
      </c>
      <c r="B20" s="165" t="s">
        <v>7</v>
      </c>
      <c r="C20" s="87">
        <v>2610</v>
      </c>
      <c r="D20" s="87">
        <v>2610</v>
      </c>
      <c r="E20" s="87">
        <v>2610</v>
      </c>
      <c r="F20" s="87">
        <v>2611</v>
      </c>
      <c r="G20" s="87">
        <v>2610</v>
      </c>
      <c r="H20" s="87">
        <v>2610</v>
      </c>
      <c r="I20" s="87">
        <v>2610</v>
      </c>
      <c r="J20" s="87">
        <v>2610</v>
      </c>
      <c r="K20" s="87">
        <v>2611</v>
      </c>
      <c r="L20" s="87">
        <v>2610</v>
      </c>
      <c r="M20" s="87">
        <v>2610</v>
      </c>
      <c r="N20" s="87">
        <v>2611</v>
      </c>
      <c r="O20" s="88">
        <f t="shared" si="0"/>
        <v>31323</v>
      </c>
    </row>
    <row r="21" spans="1:15" s="89" customFormat="1" ht="13.5" customHeight="1">
      <c r="A21" s="86" t="s">
        <v>29</v>
      </c>
      <c r="B21" s="165" t="s">
        <v>165</v>
      </c>
      <c r="C21" s="87"/>
      <c r="D21" s="87"/>
      <c r="E21" s="87"/>
      <c r="F21" s="87">
        <v>500</v>
      </c>
      <c r="G21" s="87"/>
      <c r="H21" s="87"/>
      <c r="I21" s="87"/>
      <c r="J21" s="87"/>
      <c r="K21" s="87"/>
      <c r="L21" s="87">
        <v>2915</v>
      </c>
      <c r="M21" s="87"/>
      <c r="N21" s="87"/>
      <c r="O21" s="88">
        <f t="shared" si="0"/>
        <v>3415</v>
      </c>
    </row>
    <row r="22" spans="1:15" s="89" customFormat="1" ht="15.75">
      <c r="A22" s="86" t="s">
        <v>30</v>
      </c>
      <c r="B22" s="167" t="s">
        <v>147</v>
      </c>
      <c r="C22" s="87"/>
      <c r="D22" s="87"/>
      <c r="E22" s="87"/>
      <c r="F22" s="87">
        <v>300</v>
      </c>
      <c r="G22" s="87"/>
      <c r="H22" s="87"/>
      <c r="I22" s="87">
        <v>850</v>
      </c>
      <c r="J22" s="87"/>
      <c r="K22" s="87">
        <v>300</v>
      </c>
      <c r="L22" s="87">
        <v>1500</v>
      </c>
      <c r="M22" s="87">
        <v>2500</v>
      </c>
      <c r="N22" s="87"/>
      <c r="O22" s="88">
        <f t="shared" si="0"/>
        <v>5450</v>
      </c>
    </row>
    <row r="23" spans="1:15" s="89" customFormat="1" ht="13.5" customHeight="1">
      <c r="A23" s="86" t="s">
        <v>31</v>
      </c>
      <c r="B23" s="165" t="s">
        <v>168</v>
      </c>
      <c r="C23" s="87"/>
      <c r="D23" s="87"/>
      <c r="E23" s="87">
        <v>2000</v>
      </c>
      <c r="F23" s="87">
        <v>2000</v>
      </c>
      <c r="G23" s="87">
        <v>2135</v>
      </c>
      <c r="H23" s="87"/>
      <c r="I23" s="87"/>
      <c r="J23" s="87"/>
      <c r="K23" s="87"/>
      <c r="L23" s="87"/>
      <c r="M23" s="87"/>
      <c r="N23" s="87"/>
      <c r="O23" s="88">
        <f t="shared" si="0"/>
        <v>6135</v>
      </c>
    </row>
    <row r="24" spans="1:15" s="89" customFormat="1" ht="13.5" customHeight="1" thickBot="1">
      <c r="A24" s="86" t="s">
        <v>32</v>
      </c>
      <c r="B24" s="165" t="s">
        <v>44</v>
      </c>
      <c r="C24" s="87"/>
      <c r="D24" s="87"/>
      <c r="E24" s="87"/>
      <c r="F24" s="87"/>
      <c r="G24" s="87"/>
      <c r="H24" s="87">
        <v>1000</v>
      </c>
      <c r="I24" s="87">
        <v>1917</v>
      </c>
      <c r="J24" s="87">
        <v>1000</v>
      </c>
      <c r="K24" s="87">
        <v>1000</v>
      </c>
      <c r="L24" s="87">
        <v>1000</v>
      </c>
      <c r="M24" s="87">
        <v>1000</v>
      </c>
      <c r="N24" s="87">
        <v>1000</v>
      </c>
      <c r="O24" s="88">
        <f t="shared" si="0"/>
        <v>7917</v>
      </c>
    </row>
    <row r="25" spans="1:15" s="82" customFormat="1" ht="15.75" customHeight="1" thickBot="1">
      <c r="A25" s="86" t="s">
        <v>34</v>
      </c>
      <c r="B25" s="37" t="s">
        <v>102</v>
      </c>
      <c r="C25" s="92">
        <f aca="true" t="shared" si="2" ref="C25:N25">SUM(C16:C24)</f>
        <v>17966</v>
      </c>
      <c r="D25" s="92">
        <f t="shared" si="2"/>
        <v>17966</v>
      </c>
      <c r="E25" s="92">
        <f t="shared" si="2"/>
        <v>19966</v>
      </c>
      <c r="F25" s="92">
        <f t="shared" si="2"/>
        <v>20767</v>
      </c>
      <c r="G25" s="92">
        <f t="shared" si="2"/>
        <v>21101</v>
      </c>
      <c r="H25" s="92">
        <f t="shared" si="2"/>
        <v>18966</v>
      </c>
      <c r="I25" s="92">
        <f t="shared" si="2"/>
        <v>27433</v>
      </c>
      <c r="J25" s="92">
        <f t="shared" si="2"/>
        <v>19405</v>
      </c>
      <c r="K25" s="92">
        <f t="shared" si="2"/>
        <v>19267</v>
      </c>
      <c r="L25" s="92">
        <f t="shared" si="2"/>
        <v>23381</v>
      </c>
      <c r="M25" s="92">
        <f t="shared" si="2"/>
        <v>21466</v>
      </c>
      <c r="N25" s="92">
        <f t="shared" si="2"/>
        <v>22311</v>
      </c>
      <c r="O25" s="93">
        <f t="shared" si="0"/>
        <v>249995</v>
      </c>
    </row>
    <row r="26" spans="1:15" ht="16.5" thickBot="1">
      <c r="A26" s="86" t="s">
        <v>35</v>
      </c>
      <c r="B26" s="169" t="s">
        <v>103</v>
      </c>
      <c r="C26" s="95">
        <f aca="true" t="shared" si="3" ref="C26:O26">C14-C25</f>
        <v>0</v>
      </c>
      <c r="D26" s="95">
        <f t="shared" si="3"/>
        <v>0</v>
      </c>
      <c r="E26" s="95">
        <f t="shared" si="3"/>
        <v>0</v>
      </c>
      <c r="F26" s="95">
        <f t="shared" si="3"/>
        <v>0</v>
      </c>
      <c r="G26" s="95">
        <f t="shared" si="3"/>
        <v>0</v>
      </c>
      <c r="H26" s="95">
        <f t="shared" si="3"/>
        <v>0</v>
      </c>
      <c r="I26" s="95">
        <f t="shared" si="3"/>
        <v>0</v>
      </c>
      <c r="J26" s="95">
        <f t="shared" si="3"/>
        <v>0</v>
      </c>
      <c r="K26" s="95">
        <f t="shared" si="3"/>
        <v>0</v>
      </c>
      <c r="L26" s="95">
        <f t="shared" si="3"/>
        <v>0</v>
      </c>
      <c r="M26" s="95">
        <f t="shared" si="3"/>
        <v>0</v>
      </c>
      <c r="N26" s="95">
        <f t="shared" si="3"/>
        <v>0</v>
      </c>
      <c r="O26" s="96">
        <f t="shared" si="3"/>
        <v>0</v>
      </c>
    </row>
    <row r="27" ht="15.75">
      <c r="A27" s="98"/>
    </row>
    <row r="28" spans="2:15" ht="15.75">
      <c r="B28" s="99"/>
      <c r="C28" s="100"/>
      <c r="D28" s="100"/>
      <c r="O28" s="97"/>
    </row>
    <row r="29" ht="15.75">
      <c r="O29" s="97"/>
    </row>
    <row r="30" ht="15.75">
      <c r="O30" s="97"/>
    </row>
    <row r="31" ht="15.75">
      <c r="O31" s="97"/>
    </row>
    <row r="32" ht="15.75">
      <c r="O32" s="97"/>
    </row>
    <row r="33" ht="15.75">
      <c r="O33" s="97"/>
    </row>
    <row r="34" ht="15.75">
      <c r="O34" s="97"/>
    </row>
    <row r="35" ht="15.75">
      <c r="O35" s="97"/>
    </row>
    <row r="36" ht="15.75">
      <c r="O36" s="97"/>
    </row>
    <row r="37" ht="15.75">
      <c r="O37" s="97"/>
    </row>
    <row r="38" ht="15.75">
      <c r="O38" s="97"/>
    </row>
    <row r="39" ht="15.75">
      <c r="O39" s="97"/>
    </row>
    <row r="40" ht="15.75">
      <c r="O40" s="97"/>
    </row>
    <row r="41" ht="15.75">
      <c r="O41" s="97"/>
    </row>
    <row r="42" ht="15.75">
      <c r="O42" s="97"/>
    </row>
    <row r="43" ht="15.75">
      <c r="O43" s="97"/>
    </row>
    <row r="44" ht="15.75">
      <c r="O44" s="97"/>
    </row>
    <row r="45" ht="15.75">
      <c r="O45" s="97"/>
    </row>
    <row r="46" ht="15.75">
      <c r="O46" s="97"/>
    </row>
    <row r="47" ht="15.75">
      <c r="O47" s="97"/>
    </row>
    <row r="48" ht="15.75">
      <c r="O48" s="97"/>
    </row>
    <row r="49" ht="15.75">
      <c r="O49" s="97"/>
    </row>
    <row r="50" ht="15.75">
      <c r="O50" s="97"/>
    </row>
    <row r="51" ht="15.75">
      <c r="O51" s="97"/>
    </row>
    <row r="52" ht="15.75">
      <c r="O52" s="97"/>
    </row>
    <row r="53" ht="15.75">
      <c r="O53" s="97"/>
    </row>
    <row r="54" ht="15.75">
      <c r="O54" s="97"/>
    </row>
    <row r="55" ht="15.75">
      <c r="O55" s="97"/>
    </row>
    <row r="56" ht="15.75">
      <c r="O56" s="97"/>
    </row>
    <row r="57" ht="15.75">
      <c r="O57" s="97"/>
    </row>
    <row r="58" ht="15.75">
      <c r="O58" s="97"/>
    </row>
    <row r="59" ht="15.75">
      <c r="O59" s="97"/>
    </row>
    <row r="60" ht="15.75">
      <c r="O60" s="97"/>
    </row>
    <row r="61" ht="15.75">
      <c r="O61" s="97"/>
    </row>
    <row r="62" ht="15.75">
      <c r="O62" s="97"/>
    </row>
    <row r="63" ht="15.75">
      <c r="O63" s="97"/>
    </row>
    <row r="64" ht="15.75">
      <c r="O64" s="97"/>
    </row>
    <row r="65" ht="15.75">
      <c r="O65" s="97"/>
    </row>
    <row r="66" ht="15.75">
      <c r="O66" s="97"/>
    </row>
    <row r="67" ht="15.75">
      <c r="O67" s="97"/>
    </row>
    <row r="68" ht="15.75">
      <c r="O68" s="97"/>
    </row>
    <row r="69" ht="15.75">
      <c r="O69" s="97"/>
    </row>
    <row r="70" ht="15.75">
      <c r="O70" s="97"/>
    </row>
    <row r="71" ht="15.75">
      <c r="O71" s="97"/>
    </row>
    <row r="72" ht="15.75">
      <c r="O72" s="97"/>
    </row>
    <row r="73" ht="15.75">
      <c r="O73" s="97"/>
    </row>
    <row r="74" ht="15.75">
      <c r="O74" s="97"/>
    </row>
    <row r="75" ht="15.75">
      <c r="O75" s="97"/>
    </row>
    <row r="76" ht="15.75">
      <c r="O76" s="97"/>
    </row>
    <row r="77" ht="15.75">
      <c r="O77" s="97"/>
    </row>
    <row r="78" ht="15.75">
      <c r="O78" s="97"/>
    </row>
    <row r="79" ht="15.75">
      <c r="O79" s="97"/>
    </row>
    <row r="80" ht="15.75">
      <c r="O80" s="97"/>
    </row>
    <row r="81" ht="15.75">
      <c r="O81" s="97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firstPageNumber="38" useFirstPageNumber="1" horizontalDpi="600" verticalDpi="600" orientation="landscape" paperSize="9" scale="90" r:id="rId1"/>
  <headerFooter alignWithMargins="0">
    <oddHeader>&amp;R&amp;"Times New Roman CE,Félkövér dőlt"&amp;11 2. számú tájékoztató tábla</oddHeader>
    <oddFooter>&amp;L&amp;P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Layout" workbookViewId="0" topLeftCell="A1">
      <selection activeCell="A1" sqref="A1:D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3" t="s">
        <v>386</v>
      </c>
      <c r="B1" s="653"/>
      <c r="C1" s="653"/>
      <c r="D1" s="653"/>
    </row>
    <row r="2" spans="1:4" ht="17.25" customHeight="1">
      <c r="A2" s="256"/>
      <c r="B2" s="256"/>
      <c r="C2" s="256"/>
      <c r="D2" s="256"/>
    </row>
    <row r="3" spans="1:4" ht="13.5" thickBot="1">
      <c r="A3" s="126"/>
      <c r="B3" s="126"/>
      <c r="C3" s="650" t="s">
        <v>47</v>
      </c>
      <c r="D3" s="650"/>
    </row>
    <row r="4" spans="1:4" ht="42.75" customHeight="1" thickBot="1">
      <c r="A4" s="257" t="s">
        <v>65</v>
      </c>
      <c r="B4" s="258" t="s">
        <v>112</v>
      </c>
      <c r="C4" s="258" t="s">
        <v>113</v>
      </c>
      <c r="D4" s="259" t="s">
        <v>8</v>
      </c>
    </row>
    <row r="5" spans="1:4" ht="15.75" customHeight="1">
      <c r="A5" s="127" t="s">
        <v>12</v>
      </c>
      <c r="B5" s="29" t="s">
        <v>438</v>
      </c>
      <c r="C5" s="29" t="s">
        <v>439</v>
      </c>
      <c r="D5" s="30">
        <v>22000</v>
      </c>
    </row>
    <row r="6" spans="1:4" ht="15.75" customHeight="1">
      <c r="A6" s="128" t="s">
        <v>13</v>
      </c>
      <c r="B6" s="31" t="s">
        <v>440</v>
      </c>
      <c r="C6" s="31" t="s">
        <v>439</v>
      </c>
      <c r="D6" s="32">
        <v>3500</v>
      </c>
    </row>
    <row r="7" spans="1:4" ht="15.75" customHeight="1">
      <c r="A7" s="128" t="s">
        <v>14</v>
      </c>
      <c r="B7" s="31" t="s">
        <v>441</v>
      </c>
      <c r="C7" s="31" t="s">
        <v>442</v>
      </c>
      <c r="D7" s="32">
        <v>1500</v>
      </c>
    </row>
    <row r="8" spans="1:4" ht="15.75" customHeight="1">
      <c r="A8" s="128" t="s">
        <v>15</v>
      </c>
      <c r="B8" s="31" t="s">
        <v>443</v>
      </c>
      <c r="C8" s="31" t="s">
        <v>439</v>
      </c>
      <c r="D8" s="32">
        <v>40051</v>
      </c>
    </row>
    <row r="9" spans="1:4" ht="15.75" customHeight="1">
      <c r="A9" s="128" t="s">
        <v>16</v>
      </c>
      <c r="B9" s="31" t="s">
        <v>436</v>
      </c>
      <c r="C9" s="31" t="s">
        <v>439</v>
      </c>
      <c r="D9" s="32">
        <v>40568</v>
      </c>
    </row>
    <row r="10" spans="1:4" ht="15.75" customHeight="1">
      <c r="A10" s="128" t="s">
        <v>17</v>
      </c>
      <c r="B10" s="31" t="s">
        <v>437</v>
      </c>
      <c r="C10" s="31" t="s">
        <v>439</v>
      </c>
      <c r="D10" s="32">
        <v>20243</v>
      </c>
    </row>
    <row r="11" spans="1:4" ht="15.75" customHeight="1">
      <c r="A11" s="128" t="s">
        <v>18</v>
      </c>
      <c r="B11" s="31" t="s">
        <v>444</v>
      </c>
      <c r="C11" s="31" t="s">
        <v>445</v>
      </c>
      <c r="D11" s="32">
        <v>3000</v>
      </c>
    </row>
    <row r="12" spans="1:4" ht="15.75" customHeight="1">
      <c r="A12" s="128" t="s">
        <v>19</v>
      </c>
      <c r="B12" s="31"/>
      <c r="C12" s="31"/>
      <c r="D12" s="32"/>
    </row>
    <row r="13" spans="1:4" ht="15.75" customHeight="1">
      <c r="A13" s="128" t="s">
        <v>20</v>
      </c>
      <c r="B13" s="31"/>
      <c r="C13" s="31"/>
      <c r="D13" s="32"/>
    </row>
    <row r="14" spans="1:4" ht="15.75" customHeight="1">
      <c r="A14" s="128" t="s">
        <v>21</v>
      </c>
      <c r="B14" s="31"/>
      <c r="C14" s="31"/>
      <c r="D14" s="32"/>
    </row>
    <row r="15" spans="1:4" ht="15.75" customHeight="1">
      <c r="A15" s="128" t="s">
        <v>22</v>
      </c>
      <c r="B15" s="31"/>
      <c r="C15" s="31"/>
      <c r="D15" s="32"/>
    </row>
    <row r="16" spans="1:4" ht="15.75" customHeight="1">
      <c r="A16" s="128" t="s">
        <v>23</v>
      </c>
      <c r="B16" s="31"/>
      <c r="C16" s="31"/>
      <c r="D16" s="32"/>
    </row>
    <row r="17" spans="1:4" ht="15.75" customHeight="1">
      <c r="A17" s="128" t="s">
        <v>24</v>
      </c>
      <c r="B17" s="31"/>
      <c r="C17" s="31"/>
      <c r="D17" s="32"/>
    </row>
    <row r="18" spans="1:4" ht="15.75" customHeight="1">
      <c r="A18" s="128" t="s">
        <v>25</v>
      </c>
      <c r="B18" s="31"/>
      <c r="C18" s="31"/>
      <c r="D18" s="32"/>
    </row>
    <row r="19" spans="1:4" ht="15.75" customHeight="1">
      <c r="A19" s="128" t="s">
        <v>26</v>
      </c>
      <c r="B19" s="31"/>
      <c r="C19" s="31"/>
      <c r="D19" s="32"/>
    </row>
    <row r="20" spans="1:4" ht="15.75" customHeight="1">
      <c r="A20" s="128" t="s">
        <v>27</v>
      </c>
      <c r="B20" s="31"/>
      <c r="C20" s="31"/>
      <c r="D20" s="32"/>
    </row>
    <row r="21" spans="1:4" ht="15.75" customHeight="1">
      <c r="A21" s="128" t="s">
        <v>28</v>
      </c>
      <c r="B21" s="31"/>
      <c r="C21" s="31"/>
      <c r="D21" s="32"/>
    </row>
    <row r="22" spans="1:4" ht="15.75" customHeight="1">
      <c r="A22" s="128" t="s">
        <v>29</v>
      </c>
      <c r="B22" s="31"/>
      <c r="C22" s="31"/>
      <c r="D22" s="32"/>
    </row>
    <row r="23" spans="1:4" ht="15.75" customHeight="1">
      <c r="A23" s="128" t="s">
        <v>30</v>
      </c>
      <c r="B23" s="31"/>
      <c r="C23" s="31"/>
      <c r="D23" s="32"/>
    </row>
    <row r="24" spans="1:4" ht="15.75" customHeight="1">
      <c r="A24" s="128" t="s">
        <v>31</v>
      </c>
      <c r="B24" s="31"/>
      <c r="C24" s="31"/>
      <c r="D24" s="32"/>
    </row>
    <row r="25" spans="1:4" ht="15.75" customHeight="1">
      <c r="A25" s="128" t="s">
        <v>32</v>
      </c>
      <c r="B25" s="31"/>
      <c r="C25" s="31"/>
      <c r="D25" s="32"/>
    </row>
    <row r="26" spans="1:4" ht="15.75" customHeight="1">
      <c r="A26" s="128" t="s">
        <v>33</v>
      </c>
      <c r="B26" s="31"/>
      <c r="C26" s="31"/>
      <c r="D26" s="32"/>
    </row>
    <row r="27" spans="1:4" ht="15.75" customHeight="1">
      <c r="A27" s="128" t="s">
        <v>34</v>
      </c>
      <c r="B27" s="31"/>
      <c r="C27" s="31"/>
      <c r="D27" s="32"/>
    </row>
    <row r="28" spans="1:4" ht="15.75" customHeight="1">
      <c r="A28" s="128" t="s">
        <v>35</v>
      </c>
      <c r="B28" s="31"/>
      <c r="C28" s="31"/>
      <c r="D28" s="32"/>
    </row>
    <row r="29" spans="1:4" ht="15.75" customHeight="1">
      <c r="A29" s="128" t="s">
        <v>36</v>
      </c>
      <c r="B29" s="31"/>
      <c r="C29" s="31"/>
      <c r="D29" s="32"/>
    </row>
    <row r="30" spans="1:4" ht="15.75" customHeight="1">
      <c r="A30" s="128" t="s">
        <v>37</v>
      </c>
      <c r="B30" s="31"/>
      <c r="C30" s="31"/>
      <c r="D30" s="32"/>
    </row>
    <row r="31" spans="1:4" ht="15.75" customHeight="1">
      <c r="A31" s="128" t="s">
        <v>38</v>
      </c>
      <c r="B31" s="31"/>
      <c r="C31" s="31"/>
      <c r="D31" s="32"/>
    </row>
    <row r="32" spans="1:4" ht="15.75" customHeight="1">
      <c r="A32" s="128" t="s">
        <v>39</v>
      </c>
      <c r="B32" s="31"/>
      <c r="C32" s="31"/>
      <c r="D32" s="32"/>
    </row>
    <row r="33" spans="1:4" ht="15.75" customHeight="1">
      <c r="A33" s="128" t="s">
        <v>40</v>
      </c>
      <c r="B33" s="31"/>
      <c r="C33" s="31"/>
      <c r="D33" s="32"/>
    </row>
    <row r="34" spans="1:4" ht="15.75" customHeight="1">
      <c r="A34" s="128" t="s">
        <v>114</v>
      </c>
      <c r="B34" s="31"/>
      <c r="C34" s="31"/>
      <c r="D34" s="70"/>
    </row>
    <row r="35" spans="1:4" ht="15.75" customHeight="1">
      <c r="A35" s="128" t="s">
        <v>115</v>
      </c>
      <c r="B35" s="31"/>
      <c r="C35" s="31"/>
      <c r="D35" s="70"/>
    </row>
    <row r="36" spans="1:4" ht="15.75" customHeight="1">
      <c r="A36" s="128" t="s">
        <v>116</v>
      </c>
      <c r="B36" s="31"/>
      <c r="C36" s="31"/>
      <c r="D36" s="70"/>
    </row>
    <row r="37" spans="1:4" ht="15.75" customHeight="1" thickBot="1">
      <c r="A37" s="129" t="s">
        <v>117</v>
      </c>
      <c r="B37" s="33"/>
      <c r="C37" s="33"/>
      <c r="D37" s="71"/>
    </row>
    <row r="38" spans="1:4" ht="15.75" customHeight="1" thickBot="1">
      <c r="A38" s="651" t="s">
        <v>45</v>
      </c>
      <c r="B38" s="652"/>
      <c r="C38" s="130"/>
      <c r="D38" s="131">
        <f>SUM(D5:D37)</f>
        <v>130862</v>
      </c>
    </row>
    <row r="39" ht="12.75">
      <c r="A39" t="s">
        <v>156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firstPageNumber="39" useFirstPageNumber="1" horizontalDpi="600" verticalDpi="600" orientation="portrait" paperSize="9" scale="95" r:id="rId1"/>
  <headerFooter alignWithMargins="0">
    <oddHeader>&amp;R&amp;"Times New Roman CE,Félkövér dőlt"&amp;11 3. számú tájékoztató tábla</oddHead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43"/>
  <sheetViews>
    <sheetView tabSelected="1" zoomScalePageLayoutView="0" workbookViewId="0" topLeftCell="A1">
      <selection activeCell="C27" sqref="C27:G27"/>
    </sheetView>
  </sheetViews>
  <sheetFormatPr defaultColWidth="9.00390625" defaultRowHeight="12.75"/>
  <sheetData>
    <row r="1" spans="8:10" ht="15">
      <c r="H1" s="655" t="s">
        <v>489</v>
      </c>
      <c r="I1" s="655"/>
      <c r="J1" s="655"/>
    </row>
    <row r="2" spans="9:10" ht="15">
      <c r="I2" s="389"/>
      <c r="J2" s="389"/>
    </row>
    <row r="3" spans="1:10" ht="20.25">
      <c r="A3" s="657" t="s">
        <v>465</v>
      </c>
      <c r="B3" s="657"/>
      <c r="C3" s="657"/>
      <c r="D3" s="657"/>
      <c r="E3" s="657"/>
      <c r="F3" s="657"/>
      <c r="G3" s="657"/>
      <c r="H3" s="657"/>
      <c r="I3" s="657"/>
      <c r="J3" s="657"/>
    </row>
    <row r="4" spans="2:9" ht="16.5">
      <c r="B4" s="390"/>
      <c r="C4" s="390"/>
      <c r="D4" s="390"/>
      <c r="E4" s="390"/>
      <c r="F4" s="390"/>
      <c r="G4" s="390"/>
      <c r="H4" s="390"/>
      <c r="I4" s="390"/>
    </row>
    <row r="5" spans="1:10" ht="20.25">
      <c r="A5" s="657" t="s">
        <v>466</v>
      </c>
      <c r="B5" s="657"/>
      <c r="C5" s="657"/>
      <c r="D5" s="657"/>
      <c r="E5" s="657"/>
      <c r="F5" s="657"/>
      <c r="G5" s="657"/>
      <c r="H5" s="657"/>
      <c r="I5" s="657"/>
      <c r="J5" s="657"/>
    </row>
    <row r="6" spans="1:9" ht="16.5">
      <c r="A6" s="390"/>
      <c r="B6" s="390"/>
      <c r="C6" s="390"/>
      <c r="D6" s="390"/>
      <c r="E6" s="390"/>
      <c r="F6" s="390"/>
      <c r="G6" s="390"/>
      <c r="H6" s="390"/>
      <c r="I6" s="390"/>
    </row>
    <row r="7" spans="1:9" ht="16.5">
      <c r="A7" s="390"/>
      <c r="B7" s="390"/>
      <c r="C7" s="390"/>
      <c r="D7" s="390"/>
      <c r="E7" s="390"/>
      <c r="F7" s="390"/>
      <c r="G7" s="390"/>
      <c r="H7" s="390"/>
      <c r="I7" s="390"/>
    </row>
    <row r="8" spans="1:9" ht="16.5">
      <c r="A8" s="391" t="s">
        <v>12</v>
      </c>
      <c r="B8" s="654" t="s">
        <v>467</v>
      </c>
      <c r="C8" s="654"/>
      <c r="D8" s="654"/>
      <c r="E8" s="654"/>
      <c r="F8" s="654"/>
      <c r="G8" s="654"/>
      <c r="H8" s="390"/>
      <c r="I8" s="390"/>
    </row>
    <row r="9" spans="1:10" ht="16.5">
      <c r="A9" s="392" t="s">
        <v>468</v>
      </c>
      <c r="B9" s="654" t="s">
        <v>472</v>
      </c>
      <c r="C9" s="654"/>
      <c r="D9" s="654"/>
      <c r="E9" s="654"/>
      <c r="F9" s="654"/>
      <c r="G9" s="654"/>
      <c r="H9" s="390"/>
      <c r="I9" s="390">
        <v>1</v>
      </c>
      <c r="J9" s="390" t="s">
        <v>469</v>
      </c>
    </row>
    <row r="10" spans="1:10" ht="16.5">
      <c r="A10" s="392" t="s">
        <v>470</v>
      </c>
      <c r="B10" s="654" t="s">
        <v>449</v>
      </c>
      <c r="C10" s="654"/>
      <c r="D10" s="654"/>
      <c r="E10" s="654"/>
      <c r="F10" s="654"/>
      <c r="G10" s="654"/>
      <c r="H10" s="390"/>
      <c r="I10" s="390">
        <v>2</v>
      </c>
      <c r="J10" s="390" t="s">
        <v>469</v>
      </c>
    </row>
    <row r="11" spans="1:10" ht="16.5">
      <c r="A11" s="392" t="s">
        <v>471</v>
      </c>
      <c r="B11" s="654" t="s">
        <v>455</v>
      </c>
      <c r="C11" s="654"/>
      <c r="D11" s="654"/>
      <c r="E11" s="654"/>
      <c r="F11" s="654"/>
      <c r="G11" s="654"/>
      <c r="H11" s="390"/>
      <c r="I11" s="390">
        <v>2</v>
      </c>
      <c r="J11" s="390" t="s">
        <v>469</v>
      </c>
    </row>
    <row r="12" spans="1:10" ht="16.5">
      <c r="A12" s="392" t="s">
        <v>473</v>
      </c>
      <c r="B12" s="654" t="s">
        <v>474</v>
      </c>
      <c r="C12" s="654"/>
      <c r="D12" s="654"/>
      <c r="E12" s="654"/>
      <c r="F12" s="654"/>
      <c r="G12" s="654"/>
      <c r="H12" s="390"/>
      <c r="I12" s="390">
        <v>5</v>
      </c>
      <c r="J12" s="390" t="s">
        <v>469</v>
      </c>
    </row>
    <row r="13" spans="1:10" ht="16.5">
      <c r="A13" s="392"/>
      <c r="B13" s="393" t="s">
        <v>475</v>
      </c>
      <c r="C13" s="393" t="s">
        <v>476</v>
      </c>
      <c r="D13" s="393"/>
      <c r="E13" s="393"/>
      <c r="F13" s="393"/>
      <c r="G13" s="393"/>
      <c r="H13" s="390"/>
      <c r="I13" s="390"/>
      <c r="J13" s="390"/>
    </row>
    <row r="14" spans="1:10" ht="16.5">
      <c r="A14" s="392" t="s">
        <v>104</v>
      </c>
      <c r="B14" s="654" t="s">
        <v>477</v>
      </c>
      <c r="C14" s="654"/>
      <c r="D14" s="654"/>
      <c r="E14" s="654"/>
      <c r="F14" s="654"/>
      <c r="G14" s="654"/>
      <c r="H14" s="390"/>
      <c r="I14" s="390">
        <v>15</v>
      </c>
      <c r="J14" s="390" t="s">
        <v>469</v>
      </c>
    </row>
    <row r="15" spans="1:10" ht="16.5">
      <c r="A15" s="392"/>
      <c r="B15" s="390"/>
      <c r="C15" s="390"/>
      <c r="D15" s="390"/>
      <c r="E15" s="390"/>
      <c r="F15" s="390"/>
      <c r="G15" s="390"/>
      <c r="H15" s="390"/>
      <c r="I15" s="390"/>
      <c r="J15" s="390"/>
    </row>
    <row r="16" spans="1:10" ht="16.5">
      <c r="A16" s="392" t="s">
        <v>13</v>
      </c>
      <c r="B16" s="654" t="s">
        <v>443</v>
      </c>
      <c r="C16" s="654"/>
      <c r="D16" s="654"/>
      <c r="E16" s="654"/>
      <c r="F16" s="654"/>
      <c r="G16" s="654"/>
      <c r="H16" s="390"/>
      <c r="I16" s="390">
        <v>6</v>
      </c>
      <c r="J16" s="390" t="s">
        <v>469</v>
      </c>
    </row>
    <row r="17" spans="1:10" ht="16.5">
      <c r="A17" s="392"/>
      <c r="B17" s="394" t="s">
        <v>478</v>
      </c>
      <c r="C17" s="654" t="s">
        <v>479</v>
      </c>
      <c r="D17" s="654"/>
      <c r="E17" s="654"/>
      <c r="F17" s="654"/>
      <c r="G17" s="654"/>
      <c r="H17" s="390"/>
      <c r="I17" s="390"/>
      <c r="J17" s="390"/>
    </row>
    <row r="18" spans="1:10" ht="16.5">
      <c r="A18" s="392"/>
      <c r="B18" s="390"/>
      <c r="C18" s="654" t="s">
        <v>480</v>
      </c>
      <c r="D18" s="654"/>
      <c r="E18" s="654"/>
      <c r="F18" s="654"/>
      <c r="G18" s="654"/>
      <c r="H18" s="390"/>
      <c r="I18" s="390"/>
      <c r="J18" s="390"/>
    </row>
    <row r="19" spans="1:10" ht="16.5">
      <c r="A19" s="392"/>
      <c r="B19" s="390"/>
      <c r="C19" s="390"/>
      <c r="D19" s="390"/>
      <c r="E19" s="390"/>
      <c r="F19" s="390"/>
      <c r="G19" s="390"/>
      <c r="H19" s="390"/>
      <c r="I19" s="390"/>
      <c r="J19" s="390"/>
    </row>
    <row r="20" spans="1:10" ht="16.5">
      <c r="A20" s="392" t="s">
        <v>14</v>
      </c>
      <c r="B20" s="654" t="s">
        <v>503</v>
      </c>
      <c r="C20" s="654"/>
      <c r="D20" s="654"/>
      <c r="E20" s="654"/>
      <c r="F20" s="654"/>
      <c r="G20" s="654"/>
      <c r="H20" s="390"/>
      <c r="I20" s="390">
        <v>12</v>
      </c>
      <c r="J20" s="390" t="s">
        <v>469</v>
      </c>
    </row>
    <row r="21" spans="1:9" ht="16.5">
      <c r="A21" s="392"/>
      <c r="B21" s="394" t="s">
        <v>475</v>
      </c>
      <c r="C21" s="654" t="s">
        <v>481</v>
      </c>
      <c r="D21" s="654"/>
      <c r="E21" s="654"/>
      <c r="F21" s="654"/>
      <c r="G21" s="654"/>
      <c r="H21" s="390"/>
      <c r="I21" s="390"/>
    </row>
    <row r="22" spans="1:9" ht="16.5">
      <c r="A22" s="392"/>
      <c r="B22" s="390"/>
      <c r="C22" s="654" t="s">
        <v>482</v>
      </c>
      <c r="D22" s="654"/>
      <c r="E22" s="654"/>
      <c r="F22" s="654"/>
      <c r="G22" s="654"/>
      <c r="H22" s="390"/>
      <c r="I22" s="390"/>
    </row>
    <row r="23" spans="1:9" ht="16.5">
      <c r="A23" s="392"/>
      <c r="B23" s="390"/>
      <c r="C23" s="654" t="s">
        <v>483</v>
      </c>
      <c r="D23" s="654"/>
      <c r="E23" s="654"/>
      <c r="F23" s="654"/>
      <c r="G23" s="654"/>
      <c r="H23" s="390"/>
      <c r="I23" s="390"/>
    </row>
    <row r="24" spans="1:9" ht="16.5">
      <c r="A24" s="392"/>
      <c r="B24" s="390"/>
      <c r="C24" s="390" t="s">
        <v>475</v>
      </c>
      <c r="D24" s="654" t="s">
        <v>484</v>
      </c>
      <c r="E24" s="654"/>
      <c r="F24" s="654"/>
      <c r="G24" s="654"/>
      <c r="H24" s="390"/>
      <c r="I24" s="390"/>
    </row>
    <row r="25" spans="1:9" ht="16.5">
      <c r="A25" s="392"/>
      <c r="B25" s="390"/>
      <c r="C25" s="390"/>
      <c r="D25" s="654" t="s">
        <v>485</v>
      </c>
      <c r="E25" s="654"/>
      <c r="F25" s="654"/>
      <c r="G25" s="654"/>
      <c r="H25" s="390"/>
      <c r="I25" s="390"/>
    </row>
    <row r="26" spans="1:9" ht="16.5">
      <c r="A26" s="392"/>
      <c r="B26" s="390"/>
      <c r="C26" s="390"/>
      <c r="D26" s="654" t="s">
        <v>486</v>
      </c>
      <c r="E26" s="654"/>
      <c r="F26" s="654"/>
      <c r="G26" s="654"/>
      <c r="H26" s="390"/>
      <c r="I26" s="390"/>
    </row>
    <row r="27" spans="1:9" ht="16.5">
      <c r="A27" s="392"/>
      <c r="B27" s="390"/>
      <c r="C27" s="654" t="s">
        <v>528</v>
      </c>
      <c r="D27" s="654"/>
      <c r="E27" s="654"/>
      <c r="F27" s="654"/>
      <c r="G27" s="654"/>
      <c r="H27" s="390"/>
      <c r="I27" s="390"/>
    </row>
    <row r="28" spans="1:9" ht="16.5">
      <c r="A28" s="392"/>
      <c r="B28" s="390"/>
      <c r="C28" s="654" t="s">
        <v>529</v>
      </c>
      <c r="D28" s="654"/>
      <c r="E28" s="654"/>
      <c r="F28" s="654"/>
      <c r="G28" s="654"/>
      <c r="H28" s="390"/>
      <c r="I28" s="390"/>
    </row>
    <row r="29" spans="1:10" ht="17.25">
      <c r="A29" s="392"/>
      <c r="B29" s="656" t="s">
        <v>487</v>
      </c>
      <c r="C29" s="656"/>
      <c r="D29" s="656"/>
      <c r="E29" s="656"/>
      <c r="F29" s="656"/>
      <c r="G29" s="656"/>
      <c r="H29" s="390"/>
      <c r="I29" s="395">
        <f>SUM(I9:I28)</f>
        <v>43</v>
      </c>
      <c r="J29" s="395" t="s">
        <v>469</v>
      </c>
    </row>
    <row r="30" spans="1:10" ht="16.5">
      <c r="A30" s="392"/>
      <c r="B30" s="397" t="s">
        <v>488</v>
      </c>
      <c r="C30" s="397"/>
      <c r="D30" s="397"/>
      <c r="E30" s="397"/>
      <c r="F30" s="397"/>
      <c r="G30" s="397"/>
      <c r="H30" s="390"/>
      <c r="I30" s="396">
        <v>28</v>
      </c>
      <c r="J30" s="396" t="s">
        <v>469</v>
      </c>
    </row>
    <row r="31" spans="1:9" ht="16.5">
      <c r="A31" s="392"/>
      <c r="B31" s="390"/>
      <c r="C31" s="390"/>
      <c r="D31" s="390"/>
      <c r="E31" s="390"/>
      <c r="F31" s="390"/>
      <c r="G31" s="390"/>
      <c r="H31" s="390"/>
      <c r="I31" s="390"/>
    </row>
    <row r="32" spans="1:9" ht="16.5">
      <c r="A32" s="392"/>
      <c r="B32" s="390"/>
      <c r="C32" s="390"/>
      <c r="D32" s="390"/>
      <c r="E32" s="390"/>
      <c r="F32" s="390"/>
      <c r="G32" s="390"/>
      <c r="H32" s="390"/>
      <c r="I32" s="390"/>
    </row>
    <row r="33" spans="1:9" ht="16.5">
      <c r="A33" s="392"/>
      <c r="B33" s="390"/>
      <c r="C33" s="390"/>
      <c r="D33" s="390"/>
      <c r="E33" s="390"/>
      <c r="F33" s="390"/>
      <c r="G33" s="390"/>
      <c r="H33" s="390"/>
      <c r="I33" s="390"/>
    </row>
    <row r="34" spans="1:9" ht="16.5">
      <c r="A34" s="391"/>
      <c r="B34" s="390"/>
      <c r="C34" s="390"/>
      <c r="D34" s="390"/>
      <c r="E34" s="390"/>
      <c r="F34" s="390"/>
      <c r="G34" s="390"/>
      <c r="H34" s="390"/>
      <c r="I34" s="390"/>
    </row>
    <row r="35" spans="1:9" ht="16.5">
      <c r="A35" s="390"/>
      <c r="B35" s="390"/>
      <c r="C35" s="390"/>
      <c r="D35" s="390"/>
      <c r="E35" s="390"/>
      <c r="F35" s="390"/>
      <c r="G35" s="390"/>
      <c r="H35" s="390"/>
      <c r="I35" s="390"/>
    </row>
    <row r="36" spans="1:9" ht="16.5">
      <c r="A36" s="390"/>
      <c r="B36" s="390"/>
      <c r="C36" s="390"/>
      <c r="D36" s="390"/>
      <c r="E36" s="390"/>
      <c r="F36" s="390"/>
      <c r="G36" s="390"/>
      <c r="H36" s="390"/>
      <c r="I36" s="390"/>
    </row>
    <row r="37" spans="1:9" ht="16.5">
      <c r="A37" s="390"/>
      <c r="B37" s="390"/>
      <c r="C37" s="390"/>
      <c r="D37" s="390"/>
      <c r="E37" s="390"/>
      <c r="F37" s="390"/>
      <c r="G37" s="390"/>
      <c r="H37" s="390"/>
      <c r="I37" s="390"/>
    </row>
    <row r="38" spans="1:9" ht="16.5">
      <c r="A38" s="390"/>
      <c r="B38" s="390"/>
      <c r="C38" s="390"/>
      <c r="D38" s="390"/>
      <c r="E38" s="390"/>
      <c r="F38" s="390"/>
      <c r="G38" s="390"/>
      <c r="H38" s="390"/>
      <c r="I38" s="390"/>
    </row>
    <row r="39" spans="1:9" ht="16.5">
      <c r="A39" s="390"/>
      <c r="B39" s="390"/>
      <c r="C39" s="390"/>
      <c r="D39" s="390"/>
      <c r="E39" s="390"/>
      <c r="F39" s="390"/>
      <c r="G39" s="390"/>
      <c r="H39" s="390"/>
      <c r="I39" s="390"/>
    </row>
    <row r="40" spans="1:9" ht="16.5">
      <c r="A40" s="390"/>
      <c r="B40" s="390"/>
      <c r="C40" s="390"/>
      <c r="D40" s="390"/>
      <c r="E40" s="390"/>
      <c r="F40" s="390"/>
      <c r="G40" s="390"/>
      <c r="H40" s="390"/>
      <c r="I40" s="390"/>
    </row>
    <row r="41" spans="1:9" ht="16.5">
      <c r="A41" s="390"/>
      <c r="B41" s="390"/>
      <c r="C41" s="390"/>
      <c r="D41" s="390"/>
      <c r="E41" s="390"/>
      <c r="F41" s="390"/>
      <c r="G41" s="390"/>
      <c r="H41" s="390"/>
      <c r="I41" s="390"/>
    </row>
    <row r="42" spans="1:10" ht="16.5">
      <c r="A42" s="390"/>
      <c r="B42" s="390"/>
      <c r="C42" s="390"/>
      <c r="D42" s="390"/>
      <c r="E42" s="390"/>
      <c r="F42" s="390"/>
      <c r="G42" s="390"/>
      <c r="H42" s="390"/>
      <c r="I42" s="390"/>
      <c r="J42">
        <v>40</v>
      </c>
    </row>
    <row r="43" spans="1:9" ht="16.5">
      <c r="A43" s="390"/>
      <c r="B43" s="390"/>
      <c r="C43" s="390"/>
      <c r="D43" s="390"/>
      <c r="E43" s="390"/>
      <c r="F43" s="390"/>
      <c r="G43" s="390"/>
      <c r="H43" s="390"/>
      <c r="I43" s="390"/>
    </row>
  </sheetData>
  <sheetProtection/>
  <mergeCells count="22">
    <mergeCell ref="C27:G27"/>
    <mergeCell ref="C28:G28"/>
    <mergeCell ref="D26:G26"/>
    <mergeCell ref="B29:G29"/>
    <mergeCell ref="A3:J3"/>
    <mergeCell ref="A5:J5"/>
    <mergeCell ref="B8:G8"/>
    <mergeCell ref="C23:G23"/>
    <mergeCell ref="B9:G9"/>
    <mergeCell ref="B10:G10"/>
    <mergeCell ref="D24:G24"/>
    <mergeCell ref="D25:G25"/>
    <mergeCell ref="C21:G21"/>
    <mergeCell ref="C22:G22"/>
    <mergeCell ref="B14:G14"/>
    <mergeCell ref="B16:G16"/>
    <mergeCell ref="B11:G11"/>
    <mergeCell ref="B12:G12"/>
    <mergeCell ref="H1:J1"/>
    <mergeCell ref="C17:G17"/>
    <mergeCell ref="C18:G18"/>
    <mergeCell ref="B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F1" sqref="F1:F30"/>
    </sheetView>
  </sheetViews>
  <sheetFormatPr defaultColWidth="9.00390625" defaultRowHeight="12.75"/>
  <cols>
    <col min="1" max="1" width="6.875" style="51" customWidth="1"/>
    <col min="2" max="2" width="55.125" style="117" customWidth="1"/>
    <col min="3" max="3" width="16.375" style="51" customWidth="1"/>
    <col min="4" max="4" width="55.125" style="51" customWidth="1"/>
    <col min="5" max="5" width="16.375" style="51" customWidth="1"/>
    <col min="6" max="6" width="4.875" style="51" customWidth="1"/>
    <col min="7" max="16384" width="9.375" style="51" customWidth="1"/>
  </cols>
  <sheetData>
    <row r="1" spans="2:6" ht="39.75" customHeight="1">
      <c r="B1" s="198" t="s">
        <v>127</v>
      </c>
      <c r="C1" s="199"/>
      <c r="D1" s="199"/>
      <c r="E1" s="199"/>
      <c r="F1" s="623" t="s">
        <v>501</v>
      </c>
    </row>
    <row r="2" spans="5:6" ht="14.25" thickBot="1">
      <c r="E2" s="200" t="s">
        <v>57</v>
      </c>
      <c r="F2" s="623"/>
    </row>
    <row r="3" spans="1:6" ht="18" customHeight="1" thickBot="1">
      <c r="A3" s="621" t="s">
        <v>65</v>
      </c>
      <c r="B3" s="201" t="s">
        <v>50</v>
      </c>
      <c r="C3" s="202"/>
      <c r="D3" s="201" t="s">
        <v>51</v>
      </c>
      <c r="E3" s="203"/>
      <c r="F3" s="623"/>
    </row>
    <row r="4" spans="1:6" s="204" customFormat="1" ht="35.25" customHeight="1" thickBot="1">
      <c r="A4" s="622"/>
      <c r="B4" s="118" t="s">
        <v>58</v>
      </c>
      <c r="C4" s="119" t="s">
        <v>187</v>
      </c>
      <c r="D4" s="118" t="s">
        <v>58</v>
      </c>
      <c r="E4" s="47" t="s">
        <v>187</v>
      </c>
      <c r="F4" s="623"/>
    </row>
    <row r="5" spans="1:6" s="209" customFormat="1" ht="12" customHeight="1" thickBot="1">
      <c r="A5" s="205">
        <v>1</v>
      </c>
      <c r="B5" s="206">
        <v>2</v>
      </c>
      <c r="C5" s="207" t="s">
        <v>14</v>
      </c>
      <c r="D5" s="206" t="s">
        <v>15</v>
      </c>
      <c r="E5" s="208" t="s">
        <v>16</v>
      </c>
      <c r="F5" s="623"/>
    </row>
    <row r="6" spans="1:6" ht="12.75" customHeight="1">
      <c r="A6" s="210" t="s">
        <v>12</v>
      </c>
      <c r="B6" s="211" t="s">
        <v>348</v>
      </c>
      <c r="C6" s="187">
        <v>65864</v>
      </c>
      <c r="D6" s="211" t="s">
        <v>59</v>
      </c>
      <c r="E6" s="193">
        <v>77473</v>
      </c>
      <c r="F6" s="623"/>
    </row>
    <row r="7" spans="1:6" ht="12.75" customHeight="1">
      <c r="A7" s="212" t="s">
        <v>13</v>
      </c>
      <c r="B7" s="213" t="s">
        <v>349</v>
      </c>
      <c r="C7" s="188"/>
      <c r="D7" s="213" t="s">
        <v>143</v>
      </c>
      <c r="E7" s="194">
        <v>20296</v>
      </c>
      <c r="F7" s="623"/>
    </row>
    <row r="8" spans="1:6" ht="12.75" customHeight="1">
      <c r="A8" s="212" t="s">
        <v>14</v>
      </c>
      <c r="B8" s="213" t="s">
        <v>381</v>
      </c>
      <c r="C8" s="188"/>
      <c r="D8" s="213" t="s">
        <v>171</v>
      </c>
      <c r="E8" s="194">
        <v>79645</v>
      </c>
      <c r="F8" s="623"/>
    </row>
    <row r="9" spans="1:6" ht="12.75" customHeight="1">
      <c r="A9" s="212" t="s">
        <v>15</v>
      </c>
      <c r="B9" s="213" t="s">
        <v>134</v>
      </c>
      <c r="C9" s="188">
        <v>105691</v>
      </c>
      <c r="D9" s="213" t="s">
        <v>144</v>
      </c>
      <c r="E9" s="194">
        <v>18341</v>
      </c>
      <c r="F9" s="623"/>
    </row>
    <row r="10" spans="1:6" ht="12.75" customHeight="1">
      <c r="A10" s="212" t="s">
        <v>16</v>
      </c>
      <c r="B10" s="214" t="s">
        <v>350</v>
      </c>
      <c r="C10" s="188">
        <v>3636</v>
      </c>
      <c r="D10" s="213" t="s">
        <v>145</v>
      </c>
      <c r="E10" s="194">
        <v>31323</v>
      </c>
      <c r="F10" s="623"/>
    </row>
    <row r="11" spans="1:6" ht="12.75" customHeight="1">
      <c r="A11" s="212" t="s">
        <v>17</v>
      </c>
      <c r="B11" s="213" t="s">
        <v>351</v>
      </c>
      <c r="C11" s="189"/>
      <c r="D11" s="213" t="s">
        <v>44</v>
      </c>
      <c r="E11" s="194">
        <v>7917</v>
      </c>
      <c r="F11" s="623"/>
    </row>
    <row r="12" spans="1:6" ht="12.75" customHeight="1">
      <c r="A12" s="212" t="s">
        <v>18</v>
      </c>
      <c r="B12" s="213" t="s">
        <v>230</v>
      </c>
      <c r="C12" s="188">
        <v>12748</v>
      </c>
      <c r="D12" s="45"/>
      <c r="E12" s="194"/>
      <c r="F12" s="623"/>
    </row>
    <row r="13" spans="1:6" ht="12.75" customHeight="1">
      <c r="A13" s="212" t="s">
        <v>19</v>
      </c>
      <c r="B13" s="45"/>
      <c r="C13" s="188"/>
      <c r="D13" s="45"/>
      <c r="E13" s="194"/>
      <c r="F13" s="623"/>
    </row>
    <row r="14" spans="1:6" ht="12.75" customHeight="1">
      <c r="A14" s="212" t="s">
        <v>20</v>
      </c>
      <c r="B14" s="310"/>
      <c r="C14" s="189"/>
      <c r="D14" s="45"/>
      <c r="E14" s="194"/>
      <c r="F14" s="623"/>
    </row>
    <row r="15" spans="1:6" ht="12.75" customHeight="1">
      <c r="A15" s="212" t="s">
        <v>21</v>
      </c>
      <c r="B15" s="45"/>
      <c r="C15" s="188"/>
      <c r="D15" s="45"/>
      <c r="E15" s="194"/>
      <c r="F15" s="623"/>
    </row>
    <row r="16" spans="1:6" ht="12.75" customHeight="1">
      <c r="A16" s="212" t="s">
        <v>22</v>
      </c>
      <c r="B16" s="45"/>
      <c r="C16" s="188"/>
      <c r="D16" s="45"/>
      <c r="E16" s="194"/>
      <c r="F16" s="623"/>
    </row>
    <row r="17" spans="1:6" ht="12.75" customHeight="1" thickBot="1">
      <c r="A17" s="212" t="s">
        <v>23</v>
      </c>
      <c r="B17" s="53"/>
      <c r="C17" s="190"/>
      <c r="D17" s="45"/>
      <c r="E17" s="195"/>
      <c r="F17" s="623"/>
    </row>
    <row r="18" spans="1:6" ht="15.75" customHeight="1" thickBot="1">
      <c r="A18" s="215" t="s">
        <v>24</v>
      </c>
      <c r="B18" s="107" t="s">
        <v>382</v>
      </c>
      <c r="C18" s="191">
        <f>+C6+C7+C9+C10+C12+C13+C14+C15+C16+C17</f>
        <v>187939</v>
      </c>
      <c r="D18" s="107" t="s">
        <v>359</v>
      </c>
      <c r="E18" s="196">
        <f>SUM(E6:E17)</f>
        <v>234995</v>
      </c>
      <c r="F18" s="623"/>
    </row>
    <row r="19" spans="1:6" ht="12.75" customHeight="1">
      <c r="A19" s="216" t="s">
        <v>25</v>
      </c>
      <c r="B19" s="217" t="s">
        <v>354</v>
      </c>
      <c r="C19" s="363">
        <f>+C20+C21+C22+C23</f>
        <v>47056</v>
      </c>
      <c r="D19" s="218" t="s">
        <v>151</v>
      </c>
      <c r="E19" s="197"/>
      <c r="F19" s="623"/>
    </row>
    <row r="20" spans="1:6" ht="12.75" customHeight="1">
      <c r="A20" s="219" t="s">
        <v>26</v>
      </c>
      <c r="B20" s="218" t="s">
        <v>163</v>
      </c>
      <c r="C20" s="67">
        <v>17056</v>
      </c>
      <c r="D20" s="218" t="s">
        <v>358</v>
      </c>
      <c r="E20" s="68"/>
      <c r="F20" s="623"/>
    </row>
    <row r="21" spans="1:6" ht="12.75" customHeight="1">
      <c r="A21" s="219" t="s">
        <v>27</v>
      </c>
      <c r="B21" s="218" t="s">
        <v>164</v>
      </c>
      <c r="C21" s="67"/>
      <c r="D21" s="218" t="s">
        <v>125</v>
      </c>
      <c r="E21" s="68"/>
      <c r="F21" s="623"/>
    </row>
    <row r="22" spans="1:6" ht="12.75" customHeight="1">
      <c r="A22" s="219" t="s">
        <v>28</v>
      </c>
      <c r="B22" s="218" t="s">
        <v>169</v>
      </c>
      <c r="C22" s="67"/>
      <c r="D22" s="218" t="s">
        <v>126</v>
      </c>
      <c r="E22" s="68"/>
      <c r="F22" s="623"/>
    </row>
    <row r="23" spans="1:6" ht="12.75" customHeight="1">
      <c r="A23" s="219" t="s">
        <v>29</v>
      </c>
      <c r="B23" s="218" t="s">
        <v>170</v>
      </c>
      <c r="C23" s="67">
        <v>30000</v>
      </c>
      <c r="D23" s="217" t="s">
        <v>172</v>
      </c>
      <c r="E23" s="68"/>
      <c r="F23" s="623"/>
    </row>
    <row r="24" spans="1:6" ht="12.75" customHeight="1">
      <c r="A24" s="219" t="s">
        <v>30</v>
      </c>
      <c r="B24" s="218" t="s">
        <v>355</v>
      </c>
      <c r="C24" s="220">
        <f>+C25+C26</f>
        <v>0</v>
      </c>
      <c r="D24" s="218" t="s">
        <v>152</v>
      </c>
      <c r="E24" s="68"/>
      <c r="F24" s="623"/>
    </row>
    <row r="25" spans="1:6" ht="12.75" customHeight="1">
      <c r="A25" s="216" t="s">
        <v>31</v>
      </c>
      <c r="B25" s="217" t="s">
        <v>352</v>
      </c>
      <c r="C25" s="192"/>
      <c r="D25" s="211" t="s">
        <v>153</v>
      </c>
      <c r="E25" s="197"/>
      <c r="F25" s="623"/>
    </row>
    <row r="26" spans="1:6" ht="12.75" customHeight="1" thickBot="1">
      <c r="A26" s="219" t="s">
        <v>32</v>
      </c>
      <c r="B26" s="218" t="s">
        <v>353</v>
      </c>
      <c r="C26" s="67"/>
      <c r="D26" s="45"/>
      <c r="E26" s="68"/>
      <c r="F26" s="623"/>
    </row>
    <row r="27" spans="1:6" ht="15.75" customHeight="1" thickBot="1">
      <c r="A27" s="215" t="s">
        <v>33</v>
      </c>
      <c r="B27" s="107" t="s">
        <v>356</v>
      </c>
      <c r="C27" s="191">
        <f>+C19+C24</f>
        <v>47056</v>
      </c>
      <c r="D27" s="107" t="s">
        <v>360</v>
      </c>
      <c r="E27" s="196">
        <f>SUM(E19:E26)</f>
        <v>0</v>
      </c>
      <c r="F27" s="623"/>
    </row>
    <row r="28" spans="1:6" ht="13.5" thickBot="1">
      <c r="A28" s="215" t="s">
        <v>34</v>
      </c>
      <c r="B28" s="221" t="s">
        <v>357</v>
      </c>
      <c r="C28" s="222">
        <f>+C18+C27</f>
        <v>234995</v>
      </c>
      <c r="D28" s="221" t="s">
        <v>361</v>
      </c>
      <c r="E28" s="222">
        <f>+E18+E27</f>
        <v>234995</v>
      </c>
      <c r="F28" s="623"/>
    </row>
    <row r="29" spans="1:6" ht="13.5" thickBot="1">
      <c r="A29" s="215" t="s">
        <v>35</v>
      </c>
      <c r="B29" s="221" t="s">
        <v>129</v>
      </c>
      <c r="C29" s="222">
        <f>IF(C18-E18&lt;0,E18-C18,"-")</f>
        <v>47056</v>
      </c>
      <c r="D29" s="221" t="s">
        <v>130</v>
      </c>
      <c r="E29" s="222" t="str">
        <f>IF(C18-E18&gt;0,C18-E18,"-")</f>
        <v>-</v>
      </c>
      <c r="F29" s="623"/>
    </row>
    <row r="30" spans="1:6" ht="13.5" thickBot="1">
      <c r="A30" s="215" t="s">
        <v>36</v>
      </c>
      <c r="B30" s="221" t="s">
        <v>173</v>
      </c>
      <c r="C30" s="222" t="str">
        <f>IF(C18+C19-E28&lt;0,E28-(C18+C19),"-")</f>
        <v>-</v>
      </c>
      <c r="D30" s="221" t="s">
        <v>174</v>
      </c>
      <c r="E30" s="222" t="str">
        <f>IF(C18+C19-E28&gt;0,C18+C19-E28,"-")</f>
        <v>-</v>
      </c>
      <c r="F30" s="623"/>
    </row>
    <row r="31" spans="2:4" ht="18.75">
      <c r="B31" s="624"/>
      <c r="C31" s="624"/>
      <c r="D31" s="624"/>
    </row>
  </sheetData>
  <sheetProtection/>
  <mergeCells count="3">
    <mergeCell ref="A3:A4"/>
    <mergeCell ref="F1:F30"/>
    <mergeCell ref="B31:D31"/>
  </mergeCells>
  <printOptions horizontalCentered="1"/>
  <pageMargins left="0.31496062992125984" right="0.4724409448818898" top="0.9055118110236221" bottom="0.5118110236220472" header="0.6692913385826772" footer="0.2755905511811024"/>
  <pageSetup firstPageNumber="11" useFirstPageNumber="1" horizontalDpi="600" verticalDpi="600" orientation="landscape" paperSize="9" r:id="rId1"/>
  <headerFooter alignWithMargins="0">
    <oddHeader xml:space="preserve">&amp;R&amp;"Times New Roman CE,Félkövér dőlt"&amp;11 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51" customWidth="1"/>
    <col min="2" max="2" width="55.125" style="117" customWidth="1"/>
    <col min="3" max="3" width="16.375" style="51" customWidth="1"/>
    <col min="4" max="4" width="55.125" style="51" customWidth="1"/>
    <col min="5" max="5" width="16.375" style="51" customWidth="1"/>
    <col min="6" max="6" width="4.875" style="51" customWidth="1"/>
    <col min="7" max="16384" width="9.375" style="51" customWidth="1"/>
  </cols>
  <sheetData>
    <row r="1" spans="2:6" ht="31.5">
      <c r="B1" s="198" t="s">
        <v>128</v>
      </c>
      <c r="C1" s="199"/>
      <c r="D1" s="199"/>
      <c r="E1" s="199"/>
      <c r="F1" s="623" t="s">
        <v>502</v>
      </c>
    </row>
    <row r="2" spans="5:6" ht="14.25" thickBot="1">
      <c r="E2" s="200" t="s">
        <v>57</v>
      </c>
      <c r="F2" s="623"/>
    </row>
    <row r="3" spans="1:6" ht="13.5" thickBot="1">
      <c r="A3" s="625" t="s">
        <v>65</v>
      </c>
      <c r="B3" s="201" t="s">
        <v>50</v>
      </c>
      <c r="C3" s="202"/>
      <c r="D3" s="201" t="s">
        <v>51</v>
      </c>
      <c r="E3" s="203"/>
      <c r="F3" s="623"/>
    </row>
    <row r="4" spans="1:6" s="204" customFormat="1" ht="24.75" thickBot="1">
      <c r="A4" s="626"/>
      <c r="B4" s="118" t="s">
        <v>58</v>
      </c>
      <c r="C4" s="119" t="s">
        <v>187</v>
      </c>
      <c r="D4" s="118" t="s">
        <v>58</v>
      </c>
      <c r="E4" s="119" t="s">
        <v>187</v>
      </c>
      <c r="F4" s="623"/>
    </row>
    <row r="5" spans="1:6" s="204" customFormat="1" ht="13.5" thickBot="1">
      <c r="A5" s="205">
        <v>1</v>
      </c>
      <c r="B5" s="206">
        <v>2</v>
      </c>
      <c r="C5" s="207">
        <v>3</v>
      </c>
      <c r="D5" s="206">
        <v>4</v>
      </c>
      <c r="E5" s="208">
        <v>5</v>
      </c>
      <c r="F5" s="623"/>
    </row>
    <row r="6" spans="1:6" ht="12.75" customHeight="1">
      <c r="A6" s="210" t="s">
        <v>12</v>
      </c>
      <c r="B6" s="211" t="s">
        <v>362</v>
      </c>
      <c r="C6" s="187"/>
      <c r="D6" s="211" t="s">
        <v>165</v>
      </c>
      <c r="E6" s="193">
        <v>3415</v>
      </c>
      <c r="F6" s="623"/>
    </row>
    <row r="7" spans="1:6" ht="12.75">
      <c r="A7" s="212" t="s">
        <v>13</v>
      </c>
      <c r="B7" s="213" t="s">
        <v>363</v>
      </c>
      <c r="C7" s="188"/>
      <c r="D7" s="213" t="s">
        <v>368</v>
      </c>
      <c r="E7" s="194"/>
      <c r="F7" s="623"/>
    </row>
    <row r="8" spans="1:6" ht="12.75" customHeight="1">
      <c r="A8" s="212" t="s">
        <v>14</v>
      </c>
      <c r="B8" s="213" t="s">
        <v>5</v>
      </c>
      <c r="C8" s="188">
        <v>15000</v>
      </c>
      <c r="D8" s="213" t="s">
        <v>147</v>
      </c>
      <c r="E8" s="194">
        <v>5450</v>
      </c>
      <c r="F8" s="623"/>
    </row>
    <row r="9" spans="1:6" ht="12.75" customHeight="1">
      <c r="A9" s="212" t="s">
        <v>15</v>
      </c>
      <c r="B9" s="213" t="s">
        <v>364</v>
      </c>
      <c r="C9" s="188"/>
      <c r="D9" s="213" t="s">
        <v>369</v>
      </c>
      <c r="E9" s="194"/>
      <c r="F9" s="623"/>
    </row>
    <row r="10" spans="1:6" ht="12.75" customHeight="1">
      <c r="A10" s="212" t="s">
        <v>16</v>
      </c>
      <c r="B10" s="213" t="s">
        <v>365</v>
      </c>
      <c r="C10" s="188"/>
      <c r="D10" s="213" t="s">
        <v>168</v>
      </c>
      <c r="E10" s="194">
        <v>6135</v>
      </c>
      <c r="F10" s="623"/>
    </row>
    <row r="11" spans="1:6" ht="12.75" customHeight="1">
      <c r="A11" s="212" t="s">
        <v>17</v>
      </c>
      <c r="B11" s="213" t="s">
        <v>366</v>
      </c>
      <c r="C11" s="189"/>
      <c r="D11" s="45"/>
      <c r="E11" s="194"/>
      <c r="F11" s="623"/>
    </row>
    <row r="12" spans="1:6" ht="12.75" customHeight="1">
      <c r="A12" s="212" t="s">
        <v>18</v>
      </c>
      <c r="B12" s="45"/>
      <c r="C12" s="188"/>
      <c r="D12" s="45"/>
      <c r="E12" s="194"/>
      <c r="F12" s="623"/>
    </row>
    <row r="13" spans="1:6" ht="12.75" customHeight="1">
      <c r="A13" s="212" t="s">
        <v>19</v>
      </c>
      <c r="B13" s="45"/>
      <c r="C13" s="188"/>
      <c r="D13" s="45"/>
      <c r="E13" s="194"/>
      <c r="F13" s="623"/>
    </row>
    <row r="14" spans="1:6" ht="12.75" customHeight="1">
      <c r="A14" s="212" t="s">
        <v>20</v>
      </c>
      <c r="B14" s="45"/>
      <c r="C14" s="189"/>
      <c r="D14" s="45"/>
      <c r="E14" s="194"/>
      <c r="F14" s="623"/>
    </row>
    <row r="15" spans="1:6" ht="12.75">
      <c r="A15" s="212" t="s">
        <v>21</v>
      </c>
      <c r="B15" s="45"/>
      <c r="C15" s="189"/>
      <c r="D15" s="45"/>
      <c r="E15" s="194"/>
      <c r="F15" s="623"/>
    </row>
    <row r="16" spans="1:6" ht="12.75" customHeight="1" thickBot="1">
      <c r="A16" s="271" t="s">
        <v>22</v>
      </c>
      <c r="B16" s="311"/>
      <c r="C16" s="273"/>
      <c r="D16" s="272" t="s">
        <v>44</v>
      </c>
      <c r="E16" s="240"/>
      <c r="F16" s="623"/>
    </row>
    <row r="17" spans="1:6" ht="15.75" customHeight="1" thickBot="1">
      <c r="A17" s="215" t="s">
        <v>23</v>
      </c>
      <c r="B17" s="107" t="s">
        <v>383</v>
      </c>
      <c r="C17" s="191">
        <f>+C6+C8+C9+C11+C12+C13+C14+C15+C16</f>
        <v>15000</v>
      </c>
      <c r="D17" s="107" t="s">
        <v>384</v>
      </c>
      <c r="E17" s="196">
        <f>+E6+E8+E10+E11+E12+E13+E14+E15+E16</f>
        <v>15000</v>
      </c>
      <c r="F17" s="623"/>
    </row>
    <row r="18" spans="1:6" ht="12.75" customHeight="1">
      <c r="A18" s="210" t="s">
        <v>24</v>
      </c>
      <c r="B18" s="225" t="s">
        <v>186</v>
      </c>
      <c r="C18" s="232">
        <f>+C19+C20+C21+C22+C23</f>
        <v>0</v>
      </c>
      <c r="D18" s="218" t="s">
        <v>151</v>
      </c>
      <c r="E18" s="66"/>
      <c r="F18" s="623"/>
    </row>
    <row r="19" spans="1:6" ht="12.75" customHeight="1">
      <c r="A19" s="212" t="s">
        <v>25</v>
      </c>
      <c r="B19" s="226" t="s">
        <v>175</v>
      </c>
      <c r="C19" s="67"/>
      <c r="D19" s="218" t="s">
        <v>154</v>
      </c>
      <c r="E19" s="68"/>
      <c r="F19" s="623"/>
    </row>
    <row r="20" spans="1:6" ht="12.75" customHeight="1">
      <c r="A20" s="210" t="s">
        <v>26</v>
      </c>
      <c r="B20" s="226" t="s">
        <v>176</v>
      </c>
      <c r="C20" s="67"/>
      <c r="D20" s="218" t="s">
        <v>125</v>
      </c>
      <c r="E20" s="68"/>
      <c r="F20" s="623"/>
    </row>
    <row r="21" spans="1:6" ht="12.75" customHeight="1">
      <c r="A21" s="212" t="s">
        <v>27</v>
      </c>
      <c r="B21" s="226" t="s">
        <v>177</v>
      </c>
      <c r="C21" s="67"/>
      <c r="D21" s="218" t="s">
        <v>126</v>
      </c>
      <c r="E21" s="68"/>
      <c r="F21" s="623"/>
    </row>
    <row r="22" spans="1:6" ht="12.75" customHeight="1">
      <c r="A22" s="210" t="s">
        <v>28</v>
      </c>
      <c r="B22" s="226" t="s">
        <v>178</v>
      </c>
      <c r="C22" s="67"/>
      <c r="D22" s="217" t="s">
        <v>172</v>
      </c>
      <c r="E22" s="68"/>
      <c r="F22" s="623"/>
    </row>
    <row r="23" spans="1:6" ht="12.75" customHeight="1">
      <c r="A23" s="212" t="s">
        <v>29</v>
      </c>
      <c r="B23" s="227" t="s">
        <v>179</v>
      </c>
      <c r="C23" s="67"/>
      <c r="D23" s="218" t="s">
        <v>155</v>
      </c>
      <c r="E23" s="68"/>
      <c r="F23" s="623"/>
    </row>
    <row r="24" spans="1:6" ht="12.75" customHeight="1">
      <c r="A24" s="210" t="s">
        <v>30</v>
      </c>
      <c r="B24" s="228" t="s">
        <v>180</v>
      </c>
      <c r="C24" s="220">
        <f>+C25+C26+C27+C28+C29</f>
        <v>0</v>
      </c>
      <c r="D24" s="229" t="s">
        <v>153</v>
      </c>
      <c r="E24" s="68"/>
      <c r="F24" s="623"/>
    </row>
    <row r="25" spans="1:6" ht="12.75" customHeight="1">
      <c r="A25" s="212" t="s">
        <v>31</v>
      </c>
      <c r="B25" s="227" t="s">
        <v>181</v>
      </c>
      <c r="C25" s="67"/>
      <c r="D25" s="229" t="s">
        <v>370</v>
      </c>
      <c r="E25" s="68"/>
      <c r="F25" s="623"/>
    </row>
    <row r="26" spans="1:6" ht="12.75" customHeight="1">
      <c r="A26" s="210" t="s">
        <v>32</v>
      </c>
      <c r="B26" s="227" t="s">
        <v>182</v>
      </c>
      <c r="C26" s="67"/>
      <c r="D26" s="224"/>
      <c r="E26" s="68"/>
      <c r="F26" s="623"/>
    </row>
    <row r="27" spans="1:6" ht="12.75" customHeight="1">
      <c r="A27" s="212" t="s">
        <v>33</v>
      </c>
      <c r="B27" s="226" t="s">
        <v>183</v>
      </c>
      <c r="C27" s="67"/>
      <c r="D27" s="104"/>
      <c r="E27" s="68"/>
      <c r="F27" s="623"/>
    </row>
    <row r="28" spans="1:6" ht="12.75" customHeight="1">
      <c r="A28" s="210" t="s">
        <v>34</v>
      </c>
      <c r="B28" s="230" t="s">
        <v>184</v>
      </c>
      <c r="C28" s="67"/>
      <c r="D28" s="45"/>
      <c r="E28" s="68"/>
      <c r="F28" s="623"/>
    </row>
    <row r="29" spans="1:6" ht="12.75" customHeight="1" thickBot="1">
      <c r="A29" s="212" t="s">
        <v>35</v>
      </c>
      <c r="B29" s="231" t="s">
        <v>185</v>
      </c>
      <c r="C29" s="67"/>
      <c r="D29" s="104"/>
      <c r="E29" s="68"/>
      <c r="F29" s="623"/>
    </row>
    <row r="30" spans="1:6" ht="21.75" customHeight="1" thickBot="1">
      <c r="A30" s="215" t="s">
        <v>36</v>
      </c>
      <c r="B30" s="107" t="s">
        <v>367</v>
      </c>
      <c r="C30" s="191">
        <f>+C18+C24</f>
        <v>0</v>
      </c>
      <c r="D30" s="107" t="s">
        <v>371</v>
      </c>
      <c r="E30" s="196">
        <f>SUM(E18:E29)</f>
        <v>0</v>
      </c>
      <c r="F30" s="623"/>
    </row>
    <row r="31" spans="1:6" ht="13.5" thickBot="1">
      <c r="A31" s="215" t="s">
        <v>37</v>
      </c>
      <c r="B31" s="221" t="s">
        <v>372</v>
      </c>
      <c r="C31" s="222">
        <f>+C17+C30</f>
        <v>15000</v>
      </c>
      <c r="D31" s="221" t="s">
        <v>373</v>
      </c>
      <c r="E31" s="222">
        <f>+E17+E30</f>
        <v>15000</v>
      </c>
      <c r="F31" s="623"/>
    </row>
    <row r="32" spans="1:6" ht="13.5" thickBot="1">
      <c r="A32" s="215" t="s">
        <v>38</v>
      </c>
      <c r="B32" s="221" t="s">
        <v>129</v>
      </c>
      <c r="C32" s="222" t="str">
        <f>IF(C17-E17&lt;0,E17-C17,"-")</f>
        <v>-</v>
      </c>
      <c r="D32" s="221" t="s">
        <v>130</v>
      </c>
      <c r="E32" s="222" t="str">
        <f>IF(C17-E17&gt;0,C17-E17,"-")</f>
        <v>-</v>
      </c>
      <c r="F32" s="623"/>
    </row>
    <row r="33" spans="1:6" ht="13.5" thickBot="1">
      <c r="A33" s="215" t="s">
        <v>39</v>
      </c>
      <c r="B33" s="221" t="s">
        <v>173</v>
      </c>
      <c r="C33" s="222" t="str">
        <f>IF(C17+C18-E31&lt;0,E31-(C17+C18),"-")</f>
        <v>-</v>
      </c>
      <c r="D33" s="221" t="s">
        <v>174</v>
      </c>
      <c r="E33" s="222" t="str">
        <f>IF(C17+C18-E31&gt;0,C17+C18-E31,"-")</f>
        <v>-</v>
      </c>
      <c r="F33" s="623"/>
    </row>
  </sheetData>
  <sheetProtection/>
  <mergeCells count="2">
    <mergeCell ref="A3:A4"/>
    <mergeCell ref="F1:F33"/>
  </mergeCells>
  <printOptions horizontalCentered="1"/>
  <pageMargins left="0.7874015748031497" right="0.7874015748031497" top="0.4724409448818898" bottom="0.7874015748031497" header="0.4724409448818898" footer="0.7874015748031497"/>
  <pageSetup firstPageNumber="12" useFirstPageNumber="1" horizontalDpi="600" verticalDpi="600" orientation="landscape" paperSize="9" scale="93" r:id="rId1"/>
  <headerFooter alignWithMargins="0"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3">
      <selection activeCell="A1" sqref="A1:F1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1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627" t="s">
        <v>0</v>
      </c>
      <c r="B1" s="627"/>
      <c r="C1" s="627"/>
      <c r="D1" s="627"/>
      <c r="E1" s="627"/>
      <c r="F1" s="627"/>
    </row>
    <row r="2" spans="1:6" ht="22.5" customHeight="1" thickBot="1">
      <c r="A2" s="117"/>
      <c r="B2" s="51"/>
      <c r="C2" s="51"/>
      <c r="D2" s="51"/>
      <c r="E2" s="51"/>
      <c r="F2" s="46" t="s">
        <v>57</v>
      </c>
    </row>
    <row r="3" spans="1:6" s="44" customFormat="1" ht="44.25" customHeight="1" thickBot="1">
      <c r="A3" s="118" t="s">
        <v>61</v>
      </c>
      <c r="B3" s="119" t="s">
        <v>62</v>
      </c>
      <c r="C3" s="119" t="s">
        <v>63</v>
      </c>
      <c r="D3" s="119" t="s">
        <v>374</v>
      </c>
      <c r="E3" s="119" t="s">
        <v>187</v>
      </c>
      <c r="F3" s="47" t="s">
        <v>375</v>
      </c>
    </row>
    <row r="4" spans="1:6" s="51" customFormat="1" ht="12" customHeight="1" thickBot="1">
      <c r="A4" s="48">
        <v>1</v>
      </c>
      <c r="B4" s="49">
        <v>2</v>
      </c>
      <c r="C4" s="49">
        <v>3</v>
      </c>
      <c r="D4" s="49">
        <v>4</v>
      </c>
      <c r="E4" s="49">
        <v>5</v>
      </c>
      <c r="F4" s="50" t="s">
        <v>78</v>
      </c>
    </row>
    <row r="5" spans="1:6" ht="15.75" customHeight="1">
      <c r="A5" s="354" t="s">
        <v>427</v>
      </c>
      <c r="B5" s="25">
        <v>2415</v>
      </c>
      <c r="C5" s="356" t="s">
        <v>428</v>
      </c>
      <c r="D5" s="25"/>
      <c r="E5" s="25">
        <v>2415</v>
      </c>
      <c r="F5" s="52"/>
    </row>
    <row r="6" spans="1:6" ht="15.75" customHeight="1">
      <c r="A6" s="354" t="s">
        <v>429</v>
      </c>
      <c r="B6" s="25">
        <v>2500</v>
      </c>
      <c r="C6" s="356" t="s">
        <v>428</v>
      </c>
      <c r="D6" s="25"/>
      <c r="E6" s="25">
        <v>500</v>
      </c>
      <c r="F6" s="52"/>
    </row>
    <row r="7" spans="1:6" ht="15.75" customHeight="1">
      <c r="A7" s="354" t="s">
        <v>434</v>
      </c>
      <c r="B7" s="25">
        <v>4000</v>
      </c>
      <c r="C7" s="356" t="s">
        <v>428</v>
      </c>
      <c r="D7" s="25"/>
      <c r="E7" s="25">
        <v>500</v>
      </c>
      <c r="F7" s="52"/>
    </row>
    <row r="8" spans="1:6" ht="15.75" customHeight="1">
      <c r="A8" s="355"/>
      <c r="B8" s="25"/>
      <c r="C8" s="356"/>
      <c r="D8" s="25"/>
      <c r="E8" s="25"/>
      <c r="F8" s="52"/>
    </row>
    <row r="9" spans="1:6" ht="15.75" customHeight="1">
      <c r="A9" s="354"/>
      <c r="B9" s="25"/>
      <c r="C9" s="356"/>
      <c r="D9" s="25"/>
      <c r="E9" s="25"/>
      <c r="F9" s="52">
        <f aca="true" t="shared" si="0" ref="F9:F23">B9-D9-E9</f>
        <v>0</v>
      </c>
    </row>
    <row r="10" spans="1:6" ht="15.75" customHeight="1">
      <c r="A10" s="355"/>
      <c r="B10" s="25"/>
      <c r="C10" s="356"/>
      <c r="D10" s="25"/>
      <c r="E10" s="25"/>
      <c r="F10" s="52">
        <f t="shared" si="0"/>
        <v>0</v>
      </c>
    </row>
    <row r="11" spans="1:6" ht="15.75" customHeight="1">
      <c r="A11" s="354"/>
      <c r="B11" s="25"/>
      <c r="C11" s="356"/>
      <c r="D11" s="25"/>
      <c r="E11" s="25"/>
      <c r="F11" s="52">
        <f t="shared" si="0"/>
        <v>0</v>
      </c>
    </row>
    <row r="12" spans="1:6" ht="15.75" customHeight="1">
      <c r="A12" s="354"/>
      <c r="B12" s="25"/>
      <c r="C12" s="356"/>
      <c r="D12" s="25"/>
      <c r="E12" s="25"/>
      <c r="F12" s="52">
        <f t="shared" si="0"/>
        <v>0</v>
      </c>
    </row>
    <row r="13" spans="1:6" ht="15.75" customHeight="1">
      <c r="A13" s="354"/>
      <c r="B13" s="25"/>
      <c r="C13" s="356"/>
      <c r="D13" s="25"/>
      <c r="E13" s="25"/>
      <c r="F13" s="52">
        <f t="shared" si="0"/>
        <v>0</v>
      </c>
    </row>
    <row r="14" spans="1:6" ht="15.75" customHeight="1">
      <c r="A14" s="354"/>
      <c r="B14" s="25"/>
      <c r="C14" s="356"/>
      <c r="D14" s="25"/>
      <c r="E14" s="25"/>
      <c r="F14" s="52">
        <f t="shared" si="0"/>
        <v>0</v>
      </c>
    </row>
    <row r="15" spans="1:6" ht="15.75" customHeight="1">
      <c r="A15" s="354"/>
      <c r="B15" s="25"/>
      <c r="C15" s="356"/>
      <c r="D15" s="25"/>
      <c r="E15" s="25"/>
      <c r="F15" s="52">
        <f t="shared" si="0"/>
        <v>0</v>
      </c>
    </row>
    <row r="16" spans="1:6" ht="15.75" customHeight="1">
      <c r="A16" s="354"/>
      <c r="B16" s="25"/>
      <c r="C16" s="356"/>
      <c r="D16" s="25"/>
      <c r="E16" s="25"/>
      <c r="F16" s="52">
        <f t="shared" si="0"/>
        <v>0</v>
      </c>
    </row>
    <row r="17" spans="1:6" ht="15.75" customHeight="1">
      <c r="A17" s="354"/>
      <c r="B17" s="25"/>
      <c r="C17" s="356"/>
      <c r="D17" s="25"/>
      <c r="E17" s="25"/>
      <c r="F17" s="52">
        <f t="shared" si="0"/>
        <v>0</v>
      </c>
    </row>
    <row r="18" spans="1:6" ht="15.75" customHeight="1">
      <c r="A18" s="354"/>
      <c r="B18" s="25"/>
      <c r="C18" s="356"/>
      <c r="D18" s="25"/>
      <c r="E18" s="25"/>
      <c r="F18" s="52">
        <f t="shared" si="0"/>
        <v>0</v>
      </c>
    </row>
    <row r="19" spans="1:6" ht="15.75" customHeight="1">
      <c r="A19" s="354"/>
      <c r="B19" s="25"/>
      <c r="C19" s="356"/>
      <c r="D19" s="25"/>
      <c r="E19" s="25"/>
      <c r="F19" s="52">
        <f t="shared" si="0"/>
        <v>0</v>
      </c>
    </row>
    <row r="20" spans="1:6" ht="15.75" customHeight="1">
      <c r="A20" s="354"/>
      <c r="B20" s="25"/>
      <c r="C20" s="356"/>
      <c r="D20" s="25"/>
      <c r="E20" s="25"/>
      <c r="F20" s="52">
        <f t="shared" si="0"/>
        <v>0</v>
      </c>
    </row>
    <row r="21" spans="1:6" ht="15.75" customHeight="1">
      <c r="A21" s="354"/>
      <c r="B21" s="25"/>
      <c r="C21" s="356"/>
      <c r="D21" s="25"/>
      <c r="E21" s="25"/>
      <c r="F21" s="52">
        <f t="shared" si="0"/>
        <v>0</v>
      </c>
    </row>
    <row r="22" spans="1:6" ht="15.75" customHeight="1">
      <c r="A22" s="354"/>
      <c r="B22" s="25"/>
      <c r="C22" s="356"/>
      <c r="D22" s="25"/>
      <c r="E22" s="25"/>
      <c r="F22" s="52">
        <f t="shared" si="0"/>
        <v>0</v>
      </c>
    </row>
    <row r="23" spans="1:6" ht="15.75" customHeight="1" thickBot="1">
      <c r="A23" s="53"/>
      <c r="B23" s="26"/>
      <c r="C23" s="357"/>
      <c r="D23" s="26"/>
      <c r="E23" s="26"/>
      <c r="F23" s="54">
        <f t="shared" si="0"/>
        <v>0</v>
      </c>
    </row>
    <row r="24" spans="1:6" s="57" customFormat="1" ht="18" customHeight="1" thickBot="1">
      <c r="A24" s="120" t="s">
        <v>60</v>
      </c>
      <c r="B24" s="55">
        <f>SUM(B5:B23)</f>
        <v>8915</v>
      </c>
      <c r="C24" s="101"/>
      <c r="D24" s="55">
        <f>SUM(D5:D23)</f>
        <v>0</v>
      </c>
      <c r="E24" s="55">
        <f>SUM(E5:E23)</f>
        <v>3415</v>
      </c>
      <c r="F24" s="5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firstPageNumber="13" useFirstPageNumber="1" horizontalDpi="300" verticalDpi="300" orientation="landscape" paperSize="9" scale="105" r:id="rId1"/>
  <headerFooter alignWithMargins="0">
    <oddHeader>&amp;R&amp;"Times New Roman CE,Félkövér dőlt"&amp;11 3. melléklet a 3/2014.(II.28.) önkormányzati rendelethez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D2" sqref="D2:E2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627" t="s">
        <v>1</v>
      </c>
      <c r="B1" s="627"/>
      <c r="C1" s="627"/>
      <c r="D1" s="627"/>
      <c r="E1" s="627"/>
      <c r="F1" s="627"/>
    </row>
    <row r="2" spans="1:6" ht="23.25" customHeight="1" thickBot="1">
      <c r="A2" s="117"/>
      <c r="B2" s="51"/>
      <c r="C2" s="51"/>
      <c r="D2" s="51"/>
      <c r="E2" s="51"/>
      <c r="F2" s="46" t="s">
        <v>57</v>
      </c>
    </row>
    <row r="3" spans="1:6" s="44" customFormat="1" ht="48.75" customHeight="1" thickBot="1">
      <c r="A3" s="118" t="s">
        <v>64</v>
      </c>
      <c r="B3" s="119" t="s">
        <v>62</v>
      </c>
      <c r="C3" s="119" t="s">
        <v>63</v>
      </c>
      <c r="D3" s="119" t="s">
        <v>374</v>
      </c>
      <c r="E3" s="119" t="s">
        <v>187</v>
      </c>
      <c r="F3" s="47" t="s">
        <v>376</v>
      </c>
    </row>
    <row r="4" spans="1:6" s="51" customFormat="1" ht="15" customHeight="1" thickBot="1">
      <c r="A4" s="48">
        <v>1</v>
      </c>
      <c r="B4" s="49">
        <v>2</v>
      </c>
      <c r="C4" s="49">
        <v>3</v>
      </c>
      <c r="D4" s="49">
        <v>4</v>
      </c>
      <c r="E4" s="49">
        <v>5</v>
      </c>
      <c r="F4" s="50">
        <v>6</v>
      </c>
    </row>
    <row r="5" spans="1:6" ht="15.75" customHeight="1">
      <c r="A5" s="58" t="s">
        <v>425</v>
      </c>
      <c r="B5" s="59">
        <v>57500</v>
      </c>
      <c r="C5" s="358" t="s">
        <v>426</v>
      </c>
      <c r="D5" s="59"/>
      <c r="E5" s="59">
        <v>2500</v>
      </c>
      <c r="F5" s="60"/>
    </row>
    <row r="6" spans="1:6" ht="15.75" customHeight="1">
      <c r="A6" s="58" t="s">
        <v>430</v>
      </c>
      <c r="B6" s="59"/>
      <c r="C6" s="358" t="s">
        <v>428</v>
      </c>
      <c r="D6" s="59"/>
      <c r="E6" s="59">
        <v>1500</v>
      </c>
      <c r="F6" s="60"/>
    </row>
    <row r="7" spans="1:6" ht="15.75" customHeight="1">
      <c r="A7" s="58" t="s">
        <v>431</v>
      </c>
      <c r="B7" s="59">
        <v>300</v>
      </c>
      <c r="C7" s="358" t="s">
        <v>428</v>
      </c>
      <c r="D7" s="59"/>
      <c r="E7" s="59">
        <v>300</v>
      </c>
      <c r="F7" s="60"/>
    </row>
    <row r="8" spans="1:6" ht="15.75" customHeight="1">
      <c r="A8" s="58" t="s">
        <v>432</v>
      </c>
      <c r="B8" s="59">
        <v>850</v>
      </c>
      <c r="C8" s="358" t="s">
        <v>428</v>
      </c>
      <c r="D8" s="59"/>
      <c r="E8" s="59">
        <v>850</v>
      </c>
      <c r="F8" s="60"/>
    </row>
    <row r="9" spans="1:6" ht="15.75" customHeight="1">
      <c r="A9" s="58" t="s">
        <v>433</v>
      </c>
      <c r="B9" s="59">
        <v>300</v>
      </c>
      <c r="C9" s="358" t="s">
        <v>428</v>
      </c>
      <c r="D9" s="59"/>
      <c r="E9" s="59">
        <v>300</v>
      </c>
      <c r="F9" s="60"/>
    </row>
    <row r="10" spans="1:6" ht="15.75" customHeight="1">
      <c r="A10" s="58"/>
      <c r="B10" s="59"/>
      <c r="C10" s="358"/>
      <c r="D10" s="59"/>
      <c r="E10" s="59"/>
      <c r="F10" s="60"/>
    </row>
    <row r="11" spans="1:6" ht="15.75" customHeight="1">
      <c r="A11" s="58"/>
      <c r="B11" s="59"/>
      <c r="C11" s="358"/>
      <c r="D11" s="59"/>
      <c r="E11" s="59"/>
      <c r="F11" s="60"/>
    </row>
    <row r="12" spans="1:6" ht="15.75" customHeight="1">
      <c r="A12" s="58"/>
      <c r="B12" s="59"/>
      <c r="C12" s="358"/>
      <c r="D12" s="59"/>
      <c r="E12" s="59"/>
      <c r="F12" s="60"/>
    </row>
    <row r="13" spans="1:6" ht="15.75" customHeight="1">
      <c r="A13" s="58"/>
      <c r="B13" s="59"/>
      <c r="C13" s="358"/>
      <c r="D13" s="59"/>
      <c r="E13" s="59"/>
      <c r="F13" s="60">
        <f aca="true" t="shared" si="0" ref="F13:F22">B13-D13-E13</f>
        <v>0</v>
      </c>
    </row>
    <row r="14" spans="1:6" ht="15.75" customHeight="1">
      <c r="A14" s="58"/>
      <c r="B14" s="59"/>
      <c r="C14" s="358"/>
      <c r="D14" s="59"/>
      <c r="E14" s="59"/>
      <c r="F14" s="60">
        <f t="shared" si="0"/>
        <v>0</v>
      </c>
    </row>
    <row r="15" spans="1:6" ht="15.75" customHeight="1">
      <c r="A15" s="58"/>
      <c r="B15" s="59"/>
      <c r="C15" s="358"/>
      <c r="D15" s="59"/>
      <c r="E15" s="59"/>
      <c r="F15" s="60">
        <f t="shared" si="0"/>
        <v>0</v>
      </c>
    </row>
    <row r="16" spans="1:6" ht="15.75" customHeight="1">
      <c r="A16" s="58"/>
      <c r="B16" s="59"/>
      <c r="C16" s="358"/>
      <c r="D16" s="59"/>
      <c r="E16" s="59"/>
      <c r="F16" s="60">
        <f t="shared" si="0"/>
        <v>0</v>
      </c>
    </row>
    <row r="17" spans="1:6" ht="15.75" customHeight="1">
      <c r="A17" s="58"/>
      <c r="B17" s="59"/>
      <c r="C17" s="358"/>
      <c r="D17" s="59"/>
      <c r="E17" s="59"/>
      <c r="F17" s="60">
        <f t="shared" si="0"/>
        <v>0</v>
      </c>
    </row>
    <row r="18" spans="1:6" ht="15.75" customHeight="1">
      <c r="A18" s="58"/>
      <c r="B18" s="59"/>
      <c r="C18" s="358"/>
      <c r="D18" s="59"/>
      <c r="E18" s="59"/>
      <c r="F18" s="60">
        <f t="shared" si="0"/>
        <v>0</v>
      </c>
    </row>
    <row r="19" spans="1:6" ht="15.75" customHeight="1">
      <c r="A19" s="58"/>
      <c r="B19" s="59"/>
      <c r="C19" s="358"/>
      <c r="D19" s="59"/>
      <c r="E19" s="59"/>
      <c r="F19" s="60">
        <f t="shared" si="0"/>
        <v>0</v>
      </c>
    </row>
    <row r="20" spans="1:6" ht="15.75" customHeight="1">
      <c r="A20" s="58"/>
      <c r="B20" s="59"/>
      <c r="C20" s="358"/>
      <c r="D20" s="59"/>
      <c r="E20" s="59"/>
      <c r="F20" s="60">
        <f t="shared" si="0"/>
        <v>0</v>
      </c>
    </row>
    <row r="21" spans="1:6" ht="15.75" customHeight="1">
      <c r="A21" s="58"/>
      <c r="B21" s="59"/>
      <c r="C21" s="358"/>
      <c r="D21" s="59"/>
      <c r="E21" s="59"/>
      <c r="F21" s="60">
        <f t="shared" si="0"/>
        <v>0</v>
      </c>
    </row>
    <row r="22" spans="1:6" ht="15.75" customHeight="1" thickBot="1">
      <c r="A22" s="61"/>
      <c r="B22" s="62"/>
      <c r="C22" s="359"/>
      <c r="D22" s="62"/>
      <c r="E22" s="62"/>
      <c r="F22" s="63">
        <f t="shared" si="0"/>
        <v>0</v>
      </c>
    </row>
    <row r="23" spans="1:6" s="57" customFormat="1" ht="18" customHeight="1" thickBot="1">
      <c r="A23" s="120" t="s">
        <v>60</v>
      </c>
      <c r="B23" s="121">
        <f>SUM(B5:B22)</f>
        <v>58950</v>
      </c>
      <c r="C23" s="102"/>
      <c r="D23" s="121">
        <f>SUM(D5:D22)</f>
        <v>0</v>
      </c>
      <c r="E23" s="121">
        <f>SUM(E5:E22)</f>
        <v>5450</v>
      </c>
      <c r="F23" s="64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firstPageNumber="14" useFirstPageNumber="1" horizontalDpi="300" verticalDpi="300" orientation="landscape" paperSize="9" scale="95" r:id="rId1"/>
  <headerFooter alignWithMargins="0">
    <oddHeader xml:space="preserve">&amp;R&amp;"Times New Roman CE,Félkövér dőlt"&amp;12 &amp;11 4. melléklet a 3/2014.(II.28.) önkormányzati rendelethez&amp;"Times New Roman CE,Normál"&amp;10
   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0"/>
  <sheetViews>
    <sheetView zoomScaleSheetLayoutView="85" workbookViewId="0" topLeftCell="A127">
      <selection activeCell="M161" sqref="M161"/>
    </sheetView>
  </sheetViews>
  <sheetFormatPr defaultColWidth="9.00390625" defaultRowHeight="12.75"/>
  <cols>
    <col min="1" max="1" width="13.125" style="268" customWidth="1"/>
    <col min="2" max="2" width="72.00390625" style="269" customWidth="1"/>
    <col min="3" max="3" width="14.125" style="270" customWidth="1"/>
    <col min="4" max="4" width="12.875" style="3" customWidth="1"/>
    <col min="5" max="5" width="12.125" style="3" customWidth="1"/>
    <col min="6" max="16384" width="9.375" style="3" customWidth="1"/>
  </cols>
  <sheetData>
    <row r="1" spans="1:5" s="2" customFormat="1" ht="16.5" customHeight="1" thickBot="1">
      <c r="A1" s="132"/>
      <c r="B1" s="629" t="s">
        <v>516</v>
      </c>
      <c r="C1" s="630"/>
      <c r="D1" s="630"/>
      <c r="E1" s="630"/>
    </row>
    <row r="2" spans="1:5" s="72" customFormat="1" ht="21" customHeight="1">
      <c r="A2" s="284" t="s">
        <v>58</v>
      </c>
      <c r="B2" s="233" t="s">
        <v>162</v>
      </c>
      <c r="C2" s="401" t="s">
        <v>46</v>
      </c>
      <c r="D2" s="402"/>
      <c r="E2" s="403"/>
    </row>
    <row r="3" spans="1:5" s="72" customFormat="1" ht="24.75" thickBot="1">
      <c r="A3" s="593" t="s">
        <v>157</v>
      </c>
      <c r="B3" s="234" t="s">
        <v>387</v>
      </c>
      <c r="C3" s="404">
        <v>1</v>
      </c>
      <c r="D3" s="405"/>
      <c r="E3" s="406"/>
    </row>
    <row r="4" spans="1:5" s="73" customFormat="1" ht="15.75" customHeight="1" thickBot="1">
      <c r="A4" s="407"/>
      <c r="B4" s="408"/>
      <c r="C4" s="409" t="s">
        <v>47</v>
      </c>
      <c r="D4" s="410"/>
      <c r="E4" s="411"/>
    </row>
    <row r="5" spans="1:5" ht="49.5" customHeight="1" thickBot="1">
      <c r="A5" s="285" t="s">
        <v>159</v>
      </c>
      <c r="B5" s="412" t="s">
        <v>48</v>
      </c>
      <c r="C5" s="413" t="s">
        <v>512</v>
      </c>
      <c r="D5" s="414" t="s">
        <v>513</v>
      </c>
      <c r="E5" s="413" t="s">
        <v>514</v>
      </c>
    </row>
    <row r="6" spans="1:5" s="65" customFormat="1" ht="12.75" customHeight="1" thickBot="1">
      <c r="A6" s="122">
        <v>1</v>
      </c>
      <c r="B6" s="415">
        <v>2</v>
      </c>
      <c r="C6" s="416">
        <v>3</v>
      </c>
      <c r="D6" s="417">
        <v>4</v>
      </c>
      <c r="E6" s="418">
        <v>5</v>
      </c>
    </row>
    <row r="7" spans="1:5" s="65" customFormat="1" ht="15.75" customHeight="1" thickBot="1">
      <c r="A7" s="140"/>
      <c r="B7" s="141" t="s">
        <v>50</v>
      </c>
      <c r="C7" s="419"/>
      <c r="D7" s="420"/>
      <c r="E7" s="421"/>
    </row>
    <row r="8" spans="1:5" s="65" customFormat="1" ht="12" customHeight="1" thickBot="1">
      <c r="A8" s="34" t="s">
        <v>12</v>
      </c>
      <c r="B8" s="422" t="s">
        <v>188</v>
      </c>
      <c r="C8" s="423">
        <f>+C9+C10+C11+C12+C13+C14</f>
        <v>65864</v>
      </c>
      <c r="D8" s="417"/>
      <c r="E8" s="418">
        <f>E9+E10+E11+E12+E13+E14</f>
        <v>79054</v>
      </c>
    </row>
    <row r="9" spans="1:5" s="74" customFormat="1" ht="12" customHeight="1">
      <c r="A9" s="312" t="s">
        <v>90</v>
      </c>
      <c r="B9" s="424" t="s">
        <v>189</v>
      </c>
      <c r="C9" s="425">
        <v>18606</v>
      </c>
      <c r="D9" s="426"/>
      <c r="E9" s="427">
        <v>18606</v>
      </c>
    </row>
    <row r="10" spans="1:5" s="75" customFormat="1" ht="12" customHeight="1">
      <c r="A10" s="313" t="s">
        <v>91</v>
      </c>
      <c r="B10" s="428" t="s">
        <v>190</v>
      </c>
      <c r="C10" s="429">
        <v>23824</v>
      </c>
      <c r="D10" s="430"/>
      <c r="E10" s="431">
        <v>24155</v>
      </c>
    </row>
    <row r="11" spans="1:5" s="75" customFormat="1" ht="12" customHeight="1">
      <c r="A11" s="313" t="s">
        <v>92</v>
      </c>
      <c r="B11" s="428" t="s">
        <v>191</v>
      </c>
      <c r="C11" s="429">
        <v>20920</v>
      </c>
      <c r="D11" s="430"/>
      <c r="E11" s="431">
        <v>30529</v>
      </c>
    </row>
    <row r="12" spans="1:5" s="75" customFormat="1" ht="12" customHeight="1">
      <c r="A12" s="313" t="s">
        <v>93</v>
      </c>
      <c r="B12" s="428" t="s">
        <v>192</v>
      </c>
      <c r="C12" s="429">
        <v>2514</v>
      </c>
      <c r="D12" s="430"/>
      <c r="E12" s="431">
        <v>2514</v>
      </c>
    </row>
    <row r="13" spans="1:5" s="75" customFormat="1" ht="12" customHeight="1">
      <c r="A13" s="313" t="s">
        <v>119</v>
      </c>
      <c r="B13" s="428" t="s">
        <v>193</v>
      </c>
      <c r="C13" s="432"/>
      <c r="D13" s="430"/>
      <c r="E13" s="431">
        <v>170</v>
      </c>
    </row>
    <row r="14" spans="1:5" s="74" customFormat="1" ht="12" customHeight="1" thickBot="1">
      <c r="A14" s="314" t="s">
        <v>94</v>
      </c>
      <c r="B14" s="433" t="s">
        <v>194</v>
      </c>
      <c r="C14" s="434"/>
      <c r="D14" s="435"/>
      <c r="E14" s="436">
        <v>3080</v>
      </c>
    </row>
    <row r="15" spans="1:5" s="74" customFormat="1" ht="12" customHeight="1" thickBot="1">
      <c r="A15" s="34" t="s">
        <v>13</v>
      </c>
      <c r="B15" s="437" t="s">
        <v>195</v>
      </c>
      <c r="C15" s="423">
        <f>+C16+C17+C18+C19+C20</f>
        <v>0</v>
      </c>
      <c r="D15" s="438"/>
      <c r="E15" s="439">
        <v>19250</v>
      </c>
    </row>
    <row r="16" spans="1:5" s="74" customFormat="1" ht="12" customHeight="1">
      <c r="A16" s="312" t="s">
        <v>96</v>
      </c>
      <c r="B16" s="424" t="s">
        <v>196</v>
      </c>
      <c r="C16" s="425"/>
      <c r="D16" s="426"/>
      <c r="E16" s="427"/>
    </row>
    <row r="17" spans="1:5" s="74" customFormat="1" ht="12" customHeight="1">
      <c r="A17" s="313" t="s">
        <v>97</v>
      </c>
      <c r="B17" s="428" t="s">
        <v>197</v>
      </c>
      <c r="C17" s="429"/>
      <c r="D17" s="440"/>
      <c r="E17" s="431"/>
    </row>
    <row r="18" spans="1:5" s="74" customFormat="1" ht="12" customHeight="1">
      <c r="A18" s="313" t="s">
        <v>98</v>
      </c>
      <c r="B18" s="428" t="s">
        <v>415</v>
      </c>
      <c r="C18" s="429"/>
      <c r="D18" s="440"/>
      <c r="E18" s="431"/>
    </row>
    <row r="19" spans="1:5" s="74" customFormat="1" ht="12" customHeight="1">
      <c r="A19" s="313" t="s">
        <v>99</v>
      </c>
      <c r="B19" s="428" t="s">
        <v>416</v>
      </c>
      <c r="C19" s="429"/>
      <c r="D19" s="440"/>
      <c r="E19" s="431"/>
    </row>
    <row r="20" spans="1:5" s="74" customFormat="1" ht="12" customHeight="1">
      <c r="A20" s="313" t="s">
        <v>100</v>
      </c>
      <c r="B20" s="428" t="s">
        <v>198</v>
      </c>
      <c r="C20" s="429"/>
      <c r="D20" s="440"/>
      <c r="E20" s="431">
        <v>19250</v>
      </c>
    </row>
    <row r="21" spans="1:5" s="75" customFormat="1" ht="12" customHeight="1" thickBot="1">
      <c r="A21" s="314" t="s">
        <v>109</v>
      </c>
      <c r="B21" s="433" t="s">
        <v>199</v>
      </c>
      <c r="C21" s="441"/>
      <c r="D21" s="442"/>
      <c r="E21" s="436"/>
    </row>
    <row r="22" spans="1:5" s="75" customFormat="1" ht="12" customHeight="1" thickBot="1">
      <c r="A22" s="34" t="s">
        <v>14</v>
      </c>
      <c r="B22" s="422" t="s">
        <v>200</v>
      </c>
      <c r="C22" s="423">
        <f>+C23+C24+C25+C26+C27</f>
        <v>0</v>
      </c>
      <c r="D22" s="443"/>
      <c r="E22" s="439">
        <v>235</v>
      </c>
    </row>
    <row r="23" spans="1:5" s="75" customFormat="1" ht="12" customHeight="1">
      <c r="A23" s="312" t="s">
        <v>79</v>
      </c>
      <c r="B23" s="424" t="s">
        <v>201</v>
      </c>
      <c r="C23" s="425"/>
      <c r="D23" s="444"/>
      <c r="E23" s="427">
        <v>235</v>
      </c>
    </row>
    <row r="24" spans="1:5" s="74" customFormat="1" ht="12" customHeight="1">
      <c r="A24" s="313" t="s">
        <v>80</v>
      </c>
      <c r="B24" s="428" t="s">
        <v>202</v>
      </c>
      <c r="C24" s="429"/>
      <c r="D24" s="440"/>
      <c r="E24" s="431"/>
    </row>
    <row r="25" spans="1:5" s="75" customFormat="1" ht="12" customHeight="1">
      <c r="A25" s="313" t="s">
        <v>81</v>
      </c>
      <c r="B25" s="428" t="s">
        <v>417</v>
      </c>
      <c r="C25" s="429"/>
      <c r="D25" s="430"/>
      <c r="E25" s="431"/>
    </row>
    <row r="26" spans="1:5" s="75" customFormat="1" ht="12" customHeight="1">
      <c r="A26" s="313" t="s">
        <v>82</v>
      </c>
      <c r="B26" s="428" t="s">
        <v>418</v>
      </c>
      <c r="C26" s="429"/>
      <c r="D26" s="430"/>
      <c r="E26" s="431"/>
    </row>
    <row r="27" spans="1:5" s="75" customFormat="1" ht="12" customHeight="1">
      <c r="A27" s="313" t="s">
        <v>131</v>
      </c>
      <c r="B27" s="428" t="s">
        <v>203</v>
      </c>
      <c r="C27" s="429"/>
      <c r="D27" s="430"/>
      <c r="E27" s="431"/>
    </row>
    <row r="28" spans="1:5" s="75" customFormat="1" ht="12" customHeight="1" thickBot="1">
      <c r="A28" s="314" t="s">
        <v>132</v>
      </c>
      <c r="B28" s="433" t="s">
        <v>204</v>
      </c>
      <c r="C28" s="441"/>
      <c r="D28" s="442"/>
      <c r="E28" s="436"/>
    </row>
    <row r="29" spans="1:5" s="75" customFormat="1" ht="12" customHeight="1" thickBot="1">
      <c r="A29" s="34" t="s">
        <v>133</v>
      </c>
      <c r="B29" s="422" t="s">
        <v>205</v>
      </c>
      <c r="C29" s="445">
        <f>+C30+C33+C34+C35</f>
        <v>105641</v>
      </c>
      <c r="D29" s="443"/>
      <c r="E29" s="439">
        <f>E31+E32+E33+E34+E35</f>
        <v>128238</v>
      </c>
    </row>
    <row r="30" spans="1:5" s="75" customFormat="1" ht="12" customHeight="1">
      <c r="A30" s="312" t="s">
        <v>206</v>
      </c>
      <c r="B30" s="424" t="s">
        <v>212</v>
      </c>
      <c r="C30" s="446">
        <f>+C31+C32</f>
        <v>98841</v>
      </c>
      <c r="D30" s="444"/>
      <c r="E30" s="427"/>
    </row>
    <row r="31" spans="1:5" s="75" customFormat="1" ht="12" customHeight="1">
      <c r="A31" s="313" t="s">
        <v>207</v>
      </c>
      <c r="B31" s="428" t="s">
        <v>213</v>
      </c>
      <c r="C31" s="429">
        <v>3250</v>
      </c>
      <c r="D31" s="430"/>
      <c r="E31" s="431">
        <v>5065</v>
      </c>
    </row>
    <row r="32" spans="1:5" s="75" customFormat="1" ht="12" customHeight="1">
      <c r="A32" s="313" t="s">
        <v>208</v>
      </c>
      <c r="B32" s="428" t="s">
        <v>214</v>
      </c>
      <c r="C32" s="429">
        <v>95591</v>
      </c>
      <c r="D32" s="430"/>
      <c r="E32" s="431">
        <v>114166</v>
      </c>
    </row>
    <row r="33" spans="1:5" s="75" customFormat="1" ht="12" customHeight="1">
      <c r="A33" s="313" t="s">
        <v>209</v>
      </c>
      <c r="B33" s="428" t="s">
        <v>215</v>
      </c>
      <c r="C33" s="429">
        <v>6800</v>
      </c>
      <c r="D33" s="430"/>
      <c r="E33" s="431">
        <v>7434</v>
      </c>
    </row>
    <row r="34" spans="1:5" s="75" customFormat="1" ht="12" customHeight="1">
      <c r="A34" s="313" t="s">
        <v>210</v>
      </c>
      <c r="B34" s="428" t="s">
        <v>216</v>
      </c>
      <c r="C34" s="429"/>
      <c r="D34" s="430"/>
      <c r="E34" s="431">
        <v>808</v>
      </c>
    </row>
    <row r="35" spans="1:5" s="75" customFormat="1" ht="12" customHeight="1" thickBot="1">
      <c r="A35" s="314" t="s">
        <v>211</v>
      </c>
      <c r="B35" s="433" t="s">
        <v>217</v>
      </c>
      <c r="C35" s="441"/>
      <c r="D35" s="442"/>
      <c r="E35" s="436">
        <v>765</v>
      </c>
    </row>
    <row r="36" spans="1:5" s="75" customFormat="1" ht="12" customHeight="1" thickBot="1">
      <c r="A36" s="34" t="s">
        <v>16</v>
      </c>
      <c r="B36" s="422" t="s">
        <v>218</v>
      </c>
      <c r="C36" s="423">
        <f>SUM(C37:C46)</f>
        <v>9345</v>
      </c>
      <c r="D36" s="443"/>
      <c r="E36" s="439">
        <v>17941</v>
      </c>
    </row>
    <row r="37" spans="1:5" s="75" customFormat="1" ht="12" customHeight="1">
      <c r="A37" s="312" t="s">
        <v>83</v>
      </c>
      <c r="B37" s="424" t="s">
        <v>221</v>
      </c>
      <c r="C37" s="425"/>
      <c r="D37" s="444"/>
      <c r="E37" s="427"/>
    </row>
    <row r="38" spans="1:5" s="75" customFormat="1" ht="12" customHeight="1">
      <c r="A38" s="313" t="s">
        <v>84</v>
      </c>
      <c r="B38" s="428" t="s">
        <v>222</v>
      </c>
      <c r="C38" s="429">
        <v>790</v>
      </c>
      <c r="D38" s="430"/>
      <c r="E38" s="431">
        <v>2588</v>
      </c>
    </row>
    <row r="39" spans="1:5" s="75" customFormat="1" ht="12" customHeight="1">
      <c r="A39" s="313" t="s">
        <v>85</v>
      </c>
      <c r="B39" s="428" t="s">
        <v>223</v>
      </c>
      <c r="C39" s="429"/>
      <c r="D39" s="430"/>
      <c r="E39" s="431">
        <v>762</v>
      </c>
    </row>
    <row r="40" spans="1:5" s="75" customFormat="1" ht="12" customHeight="1">
      <c r="A40" s="313" t="s">
        <v>135</v>
      </c>
      <c r="B40" s="428" t="s">
        <v>224</v>
      </c>
      <c r="C40" s="429"/>
      <c r="D40" s="430"/>
      <c r="E40" s="431"/>
    </row>
    <row r="41" spans="1:5" s="75" customFormat="1" ht="12" customHeight="1">
      <c r="A41" s="313" t="s">
        <v>136</v>
      </c>
      <c r="B41" s="428" t="s">
        <v>225</v>
      </c>
      <c r="C41" s="429">
        <v>6800</v>
      </c>
      <c r="D41" s="430"/>
      <c r="E41" s="431">
        <v>10896</v>
      </c>
    </row>
    <row r="42" spans="1:5" s="75" customFormat="1" ht="12" customHeight="1">
      <c r="A42" s="313" t="s">
        <v>137</v>
      </c>
      <c r="B42" s="428" t="s">
        <v>226</v>
      </c>
      <c r="C42" s="429">
        <v>1755</v>
      </c>
      <c r="D42" s="430"/>
      <c r="E42" s="431">
        <v>3500</v>
      </c>
    </row>
    <row r="43" spans="1:5" s="75" customFormat="1" ht="12" customHeight="1">
      <c r="A43" s="313" t="s">
        <v>138</v>
      </c>
      <c r="B43" s="428" t="s">
        <v>227</v>
      </c>
      <c r="C43" s="429"/>
      <c r="D43" s="430"/>
      <c r="E43" s="431"/>
    </row>
    <row r="44" spans="1:5" s="75" customFormat="1" ht="12" customHeight="1">
      <c r="A44" s="313" t="s">
        <v>139</v>
      </c>
      <c r="B44" s="428" t="s">
        <v>228</v>
      </c>
      <c r="C44" s="429"/>
      <c r="D44" s="430"/>
      <c r="E44" s="431">
        <v>6</v>
      </c>
    </row>
    <row r="45" spans="1:5" s="75" customFormat="1" ht="12" customHeight="1">
      <c r="A45" s="313" t="s">
        <v>219</v>
      </c>
      <c r="B45" s="428" t="s">
        <v>229</v>
      </c>
      <c r="C45" s="447"/>
      <c r="D45" s="430"/>
      <c r="E45" s="431"/>
    </row>
    <row r="46" spans="1:5" s="75" customFormat="1" ht="12" customHeight="1" thickBot="1">
      <c r="A46" s="314" t="s">
        <v>220</v>
      </c>
      <c r="B46" s="433" t="s">
        <v>230</v>
      </c>
      <c r="C46" s="448"/>
      <c r="D46" s="442"/>
      <c r="E46" s="436">
        <v>189</v>
      </c>
    </row>
    <row r="47" spans="1:5" s="75" customFormat="1" ht="12" customHeight="1" thickBot="1">
      <c r="A47" s="34" t="s">
        <v>17</v>
      </c>
      <c r="B47" s="422" t="s">
        <v>231</v>
      </c>
      <c r="C47" s="423">
        <f>SUM(C48:C52)</f>
        <v>15000</v>
      </c>
      <c r="D47" s="443"/>
      <c r="E47" s="439">
        <v>504</v>
      </c>
    </row>
    <row r="48" spans="1:5" s="75" customFormat="1" ht="12" customHeight="1">
      <c r="A48" s="312" t="s">
        <v>86</v>
      </c>
      <c r="B48" s="424" t="s">
        <v>235</v>
      </c>
      <c r="C48" s="449"/>
      <c r="D48" s="444"/>
      <c r="E48" s="427"/>
    </row>
    <row r="49" spans="1:5" s="75" customFormat="1" ht="12" customHeight="1">
      <c r="A49" s="313" t="s">
        <v>87</v>
      </c>
      <c r="B49" s="428" t="s">
        <v>236</v>
      </c>
      <c r="C49" s="447">
        <v>15000</v>
      </c>
      <c r="D49" s="430"/>
      <c r="E49" s="431"/>
    </row>
    <row r="50" spans="1:5" s="75" customFormat="1" ht="12" customHeight="1">
      <c r="A50" s="313" t="s">
        <v>232</v>
      </c>
      <c r="B50" s="428" t="s">
        <v>237</v>
      </c>
      <c r="C50" s="447"/>
      <c r="D50" s="430"/>
      <c r="E50" s="431">
        <v>504</v>
      </c>
    </row>
    <row r="51" spans="1:5" s="75" customFormat="1" ht="12" customHeight="1">
      <c r="A51" s="313" t="s">
        <v>233</v>
      </c>
      <c r="B51" s="428" t="s">
        <v>238</v>
      </c>
      <c r="C51" s="447"/>
      <c r="D51" s="430"/>
      <c r="E51" s="431"/>
    </row>
    <row r="52" spans="1:5" s="75" customFormat="1" ht="12" customHeight="1" thickBot="1">
      <c r="A52" s="314" t="s">
        <v>234</v>
      </c>
      <c r="B52" s="433" t="s">
        <v>239</v>
      </c>
      <c r="C52" s="448"/>
      <c r="D52" s="442"/>
      <c r="E52" s="436"/>
    </row>
    <row r="53" spans="1:5" s="75" customFormat="1" ht="12" customHeight="1" thickBot="1">
      <c r="A53" s="34" t="s">
        <v>140</v>
      </c>
      <c r="B53" s="422" t="s">
        <v>240</v>
      </c>
      <c r="C53" s="423">
        <f>SUM(C54:C56)</f>
        <v>3636</v>
      </c>
      <c r="D53" s="443"/>
      <c r="E53" s="439">
        <v>20056</v>
      </c>
    </row>
    <row r="54" spans="1:5" s="75" customFormat="1" ht="12" customHeight="1">
      <c r="A54" s="312" t="s">
        <v>88</v>
      </c>
      <c r="B54" s="424" t="s">
        <v>241</v>
      </c>
      <c r="C54" s="425"/>
      <c r="D54" s="444"/>
      <c r="E54" s="427"/>
    </row>
    <row r="55" spans="1:5" s="75" customFormat="1" ht="12" customHeight="1">
      <c r="A55" s="313" t="s">
        <v>89</v>
      </c>
      <c r="B55" s="428" t="s">
        <v>419</v>
      </c>
      <c r="C55" s="429"/>
      <c r="D55" s="430"/>
      <c r="E55" s="431">
        <v>19856</v>
      </c>
    </row>
    <row r="56" spans="1:5" s="75" customFormat="1" ht="12" customHeight="1">
      <c r="A56" s="313" t="s">
        <v>245</v>
      </c>
      <c r="B56" s="428" t="s">
        <v>243</v>
      </c>
      <c r="C56" s="429">
        <v>3636</v>
      </c>
      <c r="D56" s="430"/>
      <c r="E56" s="431">
        <v>200</v>
      </c>
    </row>
    <row r="57" spans="1:5" s="75" customFormat="1" ht="12" customHeight="1" thickBot="1">
      <c r="A57" s="314" t="s">
        <v>246</v>
      </c>
      <c r="B57" s="433" t="s">
        <v>244</v>
      </c>
      <c r="C57" s="441"/>
      <c r="D57" s="442"/>
      <c r="E57" s="436"/>
    </row>
    <row r="58" spans="1:5" s="75" customFormat="1" ht="12" customHeight="1" thickBot="1">
      <c r="A58" s="34" t="s">
        <v>19</v>
      </c>
      <c r="B58" s="437" t="s">
        <v>247</v>
      </c>
      <c r="C58" s="423">
        <f>SUM(C59:C61)</f>
        <v>0</v>
      </c>
      <c r="D58" s="443"/>
      <c r="E58" s="439">
        <v>12500</v>
      </c>
    </row>
    <row r="59" spans="1:5" s="75" customFormat="1" ht="12" customHeight="1">
      <c r="A59" s="312" t="s">
        <v>141</v>
      </c>
      <c r="B59" s="424" t="s">
        <v>249</v>
      </c>
      <c r="C59" s="447"/>
      <c r="D59" s="444"/>
      <c r="E59" s="427"/>
    </row>
    <row r="60" spans="1:5" s="75" customFormat="1" ht="12" customHeight="1">
      <c r="A60" s="313" t="s">
        <v>142</v>
      </c>
      <c r="B60" s="428" t="s">
        <v>420</v>
      </c>
      <c r="C60" s="447"/>
      <c r="D60" s="430"/>
      <c r="E60" s="431"/>
    </row>
    <row r="61" spans="1:5" s="75" customFormat="1" ht="12" customHeight="1">
      <c r="A61" s="313" t="s">
        <v>167</v>
      </c>
      <c r="B61" s="428" t="s">
        <v>250</v>
      </c>
      <c r="C61" s="447"/>
      <c r="D61" s="430"/>
      <c r="E61" s="431">
        <v>12500</v>
      </c>
    </row>
    <row r="62" spans="1:5" s="75" customFormat="1" ht="12" customHeight="1" thickBot="1">
      <c r="A62" s="314" t="s">
        <v>248</v>
      </c>
      <c r="B62" s="433" t="s">
        <v>251</v>
      </c>
      <c r="C62" s="447"/>
      <c r="D62" s="442"/>
      <c r="E62" s="436"/>
    </row>
    <row r="63" spans="1:5" s="75" customFormat="1" ht="12" customHeight="1" thickBot="1">
      <c r="A63" s="34" t="s">
        <v>20</v>
      </c>
      <c r="B63" s="422" t="s">
        <v>252</v>
      </c>
      <c r="C63" s="445">
        <f>+C8+C15+C22+C29+C36+C47+C53+C58</f>
        <v>199486</v>
      </c>
      <c r="D63" s="443"/>
      <c r="E63" s="439">
        <v>277778</v>
      </c>
    </row>
    <row r="64" spans="1:5" s="75" customFormat="1" ht="12" customHeight="1" thickBot="1">
      <c r="A64" s="315" t="s">
        <v>378</v>
      </c>
      <c r="B64" s="437" t="s">
        <v>254</v>
      </c>
      <c r="C64" s="423">
        <f>SUM(C65:C67)</f>
        <v>0</v>
      </c>
      <c r="D64" s="443"/>
      <c r="E64" s="450"/>
    </row>
    <row r="65" spans="1:5" s="75" customFormat="1" ht="12" customHeight="1">
      <c r="A65" s="312" t="s">
        <v>287</v>
      </c>
      <c r="B65" s="424" t="s">
        <v>255</v>
      </c>
      <c r="C65" s="447"/>
      <c r="D65" s="444"/>
      <c r="E65" s="427"/>
    </row>
    <row r="66" spans="1:5" s="75" customFormat="1" ht="12" customHeight="1">
      <c r="A66" s="313" t="s">
        <v>296</v>
      </c>
      <c r="B66" s="428" t="s">
        <v>256</v>
      </c>
      <c r="C66" s="447"/>
      <c r="D66" s="430"/>
      <c r="E66" s="431"/>
    </row>
    <row r="67" spans="1:5" s="75" customFormat="1" ht="12" customHeight="1" thickBot="1">
      <c r="A67" s="314" t="s">
        <v>297</v>
      </c>
      <c r="B67" s="451" t="s">
        <v>257</v>
      </c>
      <c r="C67" s="447"/>
      <c r="D67" s="442"/>
      <c r="E67" s="436"/>
    </row>
    <row r="68" spans="1:5" s="75" customFormat="1" ht="12" customHeight="1" thickBot="1">
      <c r="A68" s="315" t="s">
        <v>258</v>
      </c>
      <c r="B68" s="437" t="s">
        <v>259</v>
      </c>
      <c r="C68" s="423">
        <f>SUM(C69:C72)</f>
        <v>30000</v>
      </c>
      <c r="D68" s="443"/>
      <c r="E68" s="439">
        <v>18100</v>
      </c>
    </row>
    <row r="69" spans="1:5" s="75" customFormat="1" ht="12" customHeight="1">
      <c r="A69" s="312" t="s">
        <v>120</v>
      </c>
      <c r="B69" s="424" t="s">
        <v>260</v>
      </c>
      <c r="C69" s="447"/>
      <c r="D69" s="444"/>
      <c r="E69" s="427"/>
    </row>
    <row r="70" spans="1:5" s="75" customFormat="1" ht="12" customHeight="1">
      <c r="A70" s="313" t="s">
        <v>121</v>
      </c>
      <c r="B70" s="428" t="s">
        <v>261</v>
      </c>
      <c r="C70" s="447"/>
      <c r="D70" s="430"/>
      <c r="E70" s="431"/>
    </row>
    <row r="71" spans="1:5" s="75" customFormat="1" ht="12" customHeight="1">
      <c r="A71" s="313" t="s">
        <v>288</v>
      </c>
      <c r="B71" s="428" t="s">
        <v>262</v>
      </c>
      <c r="C71" s="447">
        <v>30000</v>
      </c>
      <c r="D71" s="430"/>
      <c r="E71" s="431">
        <v>18100</v>
      </c>
    </row>
    <row r="72" spans="1:5" s="75" customFormat="1" ht="12" customHeight="1" thickBot="1">
      <c r="A72" s="314" t="s">
        <v>289</v>
      </c>
      <c r="B72" s="433" t="s">
        <v>263</v>
      </c>
      <c r="C72" s="447"/>
      <c r="D72" s="442"/>
      <c r="E72" s="436"/>
    </row>
    <row r="73" spans="1:5" s="75" customFormat="1" ht="12" customHeight="1" thickBot="1">
      <c r="A73" s="315" t="s">
        <v>264</v>
      </c>
      <c r="B73" s="437" t="s">
        <v>265</v>
      </c>
      <c r="C73" s="423">
        <f>SUM(C74:C75)</f>
        <v>17056</v>
      </c>
      <c r="D73" s="443"/>
      <c r="E73" s="439">
        <v>5302</v>
      </c>
    </row>
    <row r="74" spans="1:5" s="75" customFormat="1" ht="12" customHeight="1">
      <c r="A74" s="312" t="s">
        <v>290</v>
      </c>
      <c r="B74" s="424" t="s">
        <v>266</v>
      </c>
      <c r="C74" s="447">
        <v>17056</v>
      </c>
      <c r="D74" s="444"/>
      <c r="E74" s="427">
        <v>5302</v>
      </c>
    </row>
    <row r="75" spans="1:5" s="75" customFormat="1" ht="12" customHeight="1" thickBot="1">
      <c r="A75" s="314" t="s">
        <v>291</v>
      </c>
      <c r="B75" s="433" t="s">
        <v>267</v>
      </c>
      <c r="C75" s="447"/>
      <c r="D75" s="442"/>
      <c r="E75" s="436"/>
    </row>
    <row r="76" spans="1:5" s="74" customFormat="1" ht="12" customHeight="1" thickBot="1">
      <c r="A76" s="315" t="s">
        <v>268</v>
      </c>
      <c r="B76" s="437" t="s">
        <v>269</v>
      </c>
      <c r="C76" s="423">
        <f>SUM(C77:C79)</f>
        <v>0</v>
      </c>
      <c r="D76" s="438"/>
      <c r="E76" s="450"/>
    </row>
    <row r="77" spans="1:5" s="75" customFormat="1" ht="12" customHeight="1">
      <c r="A77" s="312" t="s">
        <v>292</v>
      </c>
      <c r="B77" s="424" t="s">
        <v>270</v>
      </c>
      <c r="C77" s="447"/>
      <c r="D77" s="444"/>
      <c r="E77" s="427"/>
    </row>
    <row r="78" spans="1:5" s="75" customFormat="1" ht="12" customHeight="1">
      <c r="A78" s="313" t="s">
        <v>293</v>
      </c>
      <c r="B78" s="428" t="s">
        <v>271</v>
      </c>
      <c r="C78" s="447"/>
      <c r="D78" s="430"/>
      <c r="E78" s="431"/>
    </row>
    <row r="79" spans="1:5" s="75" customFormat="1" ht="12" customHeight="1" thickBot="1">
      <c r="A79" s="314" t="s">
        <v>294</v>
      </c>
      <c r="B79" s="433" t="s">
        <v>272</v>
      </c>
      <c r="C79" s="447"/>
      <c r="D79" s="442"/>
      <c r="E79" s="436"/>
    </row>
    <row r="80" spans="1:5" s="75" customFormat="1" ht="12" customHeight="1" thickBot="1">
      <c r="A80" s="315" t="s">
        <v>273</v>
      </c>
      <c r="B80" s="437" t="s">
        <v>295</v>
      </c>
      <c r="C80" s="423">
        <f>SUM(C81:C84)</f>
        <v>0</v>
      </c>
      <c r="D80" s="443"/>
      <c r="E80" s="450"/>
    </row>
    <row r="81" spans="1:5" s="75" customFormat="1" ht="12" customHeight="1">
      <c r="A81" s="316" t="s">
        <v>274</v>
      </c>
      <c r="B81" s="424" t="s">
        <v>275</v>
      </c>
      <c r="C81" s="447"/>
      <c r="D81" s="444"/>
      <c r="E81" s="427"/>
    </row>
    <row r="82" spans="1:5" s="75" customFormat="1" ht="12" customHeight="1">
      <c r="A82" s="317" t="s">
        <v>276</v>
      </c>
      <c r="B82" s="428" t="s">
        <v>277</v>
      </c>
      <c r="C82" s="447"/>
      <c r="D82" s="430"/>
      <c r="E82" s="431"/>
    </row>
    <row r="83" spans="1:5" s="75" customFormat="1" ht="12" customHeight="1">
      <c r="A83" s="317" t="s">
        <v>278</v>
      </c>
      <c r="B83" s="428" t="s">
        <v>279</v>
      </c>
      <c r="C83" s="447"/>
      <c r="D83" s="430"/>
      <c r="E83" s="431"/>
    </row>
    <row r="84" spans="1:5" s="74" customFormat="1" ht="12" customHeight="1" thickBot="1">
      <c r="A84" s="318" t="s">
        <v>280</v>
      </c>
      <c r="B84" s="433" t="s">
        <v>281</v>
      </c>
      <c r="C84" s="447"/>
      <c r="D84" s="435"/>
      <c r="E84" s="436"/>
    </row>
    <row r="85" spans="1:5" s="74" customFormat="1" ht="12" customHeight="1" thickBot="1">
      <c r="A85" s="315" t="s">
        <v>282</v>
      </c>
      <c r="B85" s="437" t="s">
        <v>283</v>
      </c>
      <c r="C85" s="452"/>
      <c r="D85" s="438"/>
      <c r="E85" s="450"/>
    </row>
    <row r="86" spans="1:5" s="74" customFormat="1" ht="12" customHeight="1" thickBot="1">
      <c r="A86" s="315" t="s">
        <v>284</v>
      </c>
      <c r="B86" s="453" t="s">
        <v>285</v>
      </c>
      <c r="C86" s="445">
        <f>+C64+C68+C73+C76+C80+C85</f>
        <v>47056</v>
      </c>
      <c r="D86" s="438"/>
      <c r="E86" s="439">
        <v>23402</v>
      </c>
    </row>
    <row r="87" spans="1:5" s="74" customFormat="1" ht="12" customHeight="1" thickBot="1">
      <c r="A87" s="319" t="s">
        <v>298</v>
      </c>
      <c r="B87" s="454" t="s">
        <v>410</v>
      </c>
      <c r="C87" s="445">
        <f>+C63+C86</f>
        <v>246542</v>
      </c>
      <c r="D87" s="438"/>
      <c r="E87" s="439">
        <v>301180</v>
      </c>
    </row>
    <row r="88" spans="1:5" s="75" customFormat="1" ht="15" customHeight="1">
      <c r="A88" s="146"/>
      <c r="B88" s="455"/>
      <c r="C88" s="243"/>
      <c r="D88" s="456"/>
      <c r="E88" s="457"/>
    </row>
    <row r="89" spans="1:5" ht="13.5" thickBot="1">
      <c r="A89" s="320"/>
      <c r="B89" s="149"/>
      <c r="C89" s="244"/>
      <c r="D89" s="458"/>
      <c r="E89" s="457"/>
    </row>
    <row r="90" spans="1:5" s="65" customFormat="1" ht="16.5" customHeight="1" thickBot="1">
      <c r="A90" s="150"/>
      <c r="B90" s="615" t="s">
        <v>51</v>
      </c>
      <c r="C90" s="615"/>
      <c r="D90" s="615"/>
      <c r="E90" s="616"/>
    </row>
    <row r="91" spans="1:5" s="76" customFormat="1" ht="12" customHeight="1" thickBot="1">
      <c r="A91" s="286" t="s">
        <v>12</v>
      </c>
      <c r="B91" s="459" t="s">
        <v>301</v>
      </c>
      <c r="C91" s="460">
        <f>SUM(C92:C96)</f>
        <v>125263</v>
      </c>
      <c r="D91" s="438"/>
      <c r="E91" s="439">
        <v>196632</v>
      </c>
    </row>
    <row r="92" spans="1:5" ht="12" customHeight="1">
      <c r="A92" s="321" t="s">
        <v>90</v>
      </c>
      <c r="B92" s="461" t="s">
        <v>43</v>
      </c>
      <c r="C92" s="462">
        <v>24971</v>
      </c>
      <c r="D92" s="463"/>
      <c r="E92" s="427">
        <v>44172</v>
      </c>
    </row>
    <row r="93" spans="1:5" ht="12" customHeight="1">
      <c r="A93" s="313" t="s">
        <v>91</v>
      </c>
      <c r="B93" s="464" t="s">
        <v>143</v>
      </c>
      <c r="C93" s="429">
        <v>6159</v>
      </c>
      <c r="D93" s="465"/>
      <c r="E93" s="431">
        <v>9076</v>
      </c>
    </row>
    <row r="94" spans="1:5" ht="12" customHeight="1">
      <c r="A94" s="313" t="s">
        <v>92</v>
      </c>
      <c r="B94" s="464" t="s">
        <v>118</v>
      </c>
      <c r="C94" s="441">
        <v>44469</v>
      </c>
      <c r="D94" s="465"/>
      <c r="E94" s="431">
        <v>53764</v>
      </c>
    </row>
    <row r="95" spans="1:5" ht="12" customHeight="1">
      <c r="A95" s="313" t="s">
        <v>93</v>
      </c>
      <c r="B95" s="466" t="s">
        <v>144</v>
      </c>
      <c r="C95" s="441">
        <v>18341</v>
      </c>
      <c r="D95" s="465"/>
      <c r="E95" s="431">
        <v>24777</v>
      </c>
    </row>
    <row r="96" spans="1:5" ht="12" customHeight="1">
      <c r="A96" s="313" t="s">
        <v>104</v>
      </c>
      <c r="B96" s="19" t="s">
        <v>145</v>
      </c>
      <c r="C96" s="441">
        <v>31323</v>
      </c>
      <c r="D96" s="465"/>
      <c r="E96" s="431">
        <v>64843</v>
      </c>
    </row>
    <row r="97" spans="1:5" ht="12" customHeight="1">
      <c r="A97" s="313" t="s">
        <v>94</v>
      </c>
      <c r="B97" s="464" t="s">
        <v>302</v>
      </c>
      <c r="C97" s="441"/>
      <c r="D97" s="465"/>
      <c r="E97" s="431">
        <v>5</v>
      </c>
    </row>
    <row r="98" spans="1:5" ht="12" customHeight="1">
      <c r="A98" s="313" t="s">
        <v>95</v>
      </c>
      <c r="B98" s="467" t="s">
        <v>303</v>
      </c>
      <c r="C98" s="441"/>
      <c r="D98" s="465"/>
      <c r="E98" s="431"/>
    </row>
    <row r="99" spans="1:5" ht="12" customHeight="1">
      <c r="A99" s="313" t="s">
        <v>105</v>
      </c>
      <c r="B99" s="468" t="s">
        <v>304</v>
      </c>
      <c r="C99" s="441"/>
      <c r="D99" s="465"/>
      <c r="E99" s="431"/>
    </row>
    <row r="100" spans="1:5" ht="12" customHeight="1">
      <c r="A100" s="313" t="s">
        <v>106</v>
      </c>
      <c r="B100" s="468" t="s">
        <v>305</v>
      </c>
      <c r="C100" s="441">
        <v>1323</v>
      </c>
      <c r="D100" s="465"/>
      <c r="E100" s="431">
        <v>1527</v>
      </c>
    </row>
    <row r="101" spans="1:5" ht="12" customHeight="1">
      <c r="A101" s="313" t="s">
        <v>107</v>
      </c>
      <c r="B101" s="467" t="s">
        <v>306</v>
      </c>
      <c r="C101" s="441"/>
      <c r="D101" s="465"/>
      <c r="E101" s="431"/>
    </row>
    <row r="102" spans="1:5" ht="12" customHeight="1">
      <c r="A102" s="313" t="s">
        <v>108</v>
      </c>
      <c r="B102" s="467" t="s">
        <v>307</v>
      </c>
      <c r="C102" s="441"/>
      <c r="D102" s="465"/>
      <c r="E102" s="431"/>
    </row>
    <row r="103" spans="1:5" ht="12" customHeight="1">
      <c r="A103" s="313" t="s">
        <v>110</v>
      </c>
      <c r="B103" s="468" t="s">
        <v>308</v>
      </c>
      <c r="C103" s="441"/>
      <c r="D103" s="465"/>
      <c r="E103" s="431">
        <v>30551</v>
      </c>
    </row>
    <row r="104" spans="1:5" ht="12" customHeight="1">
      <c r="A104" s="322" t="s">
        <v>146</v>
      </c>
      <c r="B104" s="469" t="s">
        <v>309</v>
      </c>
      <c r="C104" s="441"/>
      <c r="D104" s="465"/>
      <c r="E104" s="431"/>
    </row>
    <row r="105" spans="1:5" ht="12" customHeight="1">
      <c r="A105" s="313" t="s">
        <v>299</v>
      </c>
      <c r="B105" s="469" t="s">
        <v>310</v>
      </c>
      <c r="C105" s="441"/>
      <c r="D105" s="465"/>
      <c r="E105" s="431"/>
    </row>
    <row r="106" spans="1:5" ht="12" customHeight="1" thickBot="1">
      <c r="A106" s="323" t="s">
        <v>300</v>
      </c>
      <c r="B106" s="470" t="s">
        <v>311</v>
      </c>
      <c r="C106" s="471">
        <v>30000</v>
      </c>
      <c r="D106" s="472"/>
      <c r="E106" s="436">
        <v>32760</v>
      </c>
    </row>
    <row r="107" spans="1:5" ht="12" customHeight="1" thickBot="1">
      <c r="A107" s="34" t="s">
        <v>13</v>
      </c>
      <c r="B107" s="473" t="s">
        <v>312</v>
      </c>
      <c r="C107" s="423">
        <f>+C108+C110+C112</f>
        <v>15000</v>
      </c>
      <c r="D107" s="474"/>
      <c r="E107" s="450">
        <v>8685</v>
      </c>
    </row>
    <row r="108" spans="1:5" ht="12" customHeight="1">
      <c r="A108" s="312" t="s">
        <v>96</v>
      </c>
      <c r="B108" s="464" t="s">
        <v>165</v>
      </c>
      <c r="C108" s="425">
        <v>3415</v>
      </c>
      <c r="D108" s="463"/>
      <c r="E108" s="427">
        <v>8285</v>
      </c>
    </row>
    <row r="109" spans="1:5" ht="12" customHeight="1">
      <c r="A109" s="312" t="s">
        <v>97</v>
      </c>
      <c r="B109" s="475" t="s">
        <v>316</v>
      </c>
      <c r="C109" s="425"/>
      <c r="D109" s="465"/>
      <c r="E109" s="431"/>
    </row>
    <row r="110" spans="1:5" ht="12" customHeight="1">
      <c r="A110" s="312" t="s">
        <v>98</v>
      </c>
      <c r="B110" s="475" t="s">
        <v>147</v>
      </c>
      <c r="C110" s="429">
        <v>5450</v>
      </c>
      <c r="D110" s="465"/>
      <c r="E110" s="431"/>
    </row>
    <row r="111" spans="1:5" ht="12" customHeight="1">
      <c r="A111" s="312" t="s">
        <v>99</v>
      </c>
      <c r="B111" s="475" t="s">
        <v>317</v>
      </c>
      <c r="C111" s="429"/>
      <c r="D111" s="465"/>
      <c r="E111" s="431"/>
    </row>
    <row r="112" spans="1:5" ht="12" customHeight="1">
      <c r="A112" s="312" t="s">
        <v>100</v>
      </c>
      <c r="B112" s="476" t="s">
        <v>168</v>
      </c>
      <c r="C112" s="429">
        <v>6135</v>
      </c>
      <c r="D112" s="465"/>
      <c r="E112" s="431"/>
    </row>
    <row r="113" spans="1:5" ht="12" customHeight="1">
      <c r="A113" s="312" t="s">
        <v>109</v>
      </c>
      <c r="B113" s="477" t="s">
        <v>421</v>
      </c>
      <c r="C113" s="429"/>
      <c r="D113" s="465"/>
      <c r="E113" s="431"/>
    </row>
    <row r="114" spans="1:5" ht="12" customHeight="1">
      <c r="A114" s="312" t="s">
        <v>111</v>
      </c>
      <c r="B114" s="478" t="s">
        <v>322</v>
      </c>
      <c r="C114" s="429"/>
      <c r="D114" s="465"/>
      <c r="E114" s="431"/>
    </row>
    <row r="115" spans="1:5" ht="12" customHeight="1">
      <c r="A115" s="312" t="s">
        <v>148</v>
      </c>
      <c r="B115" s="468" t="s">
        <v>305</v>
      </c>
      <c r="C115" s="429"/>
      <c r="D115" s="465"/>
      <c r="E115" s="431"/>
    </row>
    <row r="116" spans="1:5" ht="12" customHeight="1">
      <c r="A116" s="312" t="s">
        <v>149</v>
      </c>
      <c r="B116" s="468" t="s">
        <v>321</v>
      </c>
      <c r="C116" s="429"/>
      <c r="D116" s="465"/>
      <c r="E116" s="431"/>
    </row>
    <row r="117" spans="1:5" ht="12" customHeight="1">
      <c r="A117" s="312" t="s">
        <v>150</v>
      </c>
      <c r="B117" s="468" t="s">
        <v>320</v>
      </c>
      <c r="C117" s="429"/>
      <c r="D117" s="465"/>
      <c r="E117" s="431"/>
    </row>
    <row r="118" spans="1:5" ht="12" customHeight="1">
      <c r="A118" s="312" t="s">
        <v>313</v>
      </c>
      <c r="B118" s="468" t="s">
        <v>308</v>
      </c>
      <c r="C118" s="429"/>
      <c r="D118" s="465"/>
      <c r="E118" s="431"/>
    </row>
    <row r="119" spans="1:5" ht="12" customHeight="1">
      <c r="A119" s="312" t="s">
        <v>314</v>
      </c>
      <c r="B119" s="468" t="s">
        <v>319</v>
      </c>
      <c r="C119" s="429"/>
      <c r="D119" s="465"/>
      <c r="E119" s="431"/>
    </row>
    <row r="120" spans="1:5" ht="12" customHeight="1" thickBot="1">
      <c r="A120" s="322" t="s">
        <v>315</v>
      </c>
      <c r="B120" s="468" t="s">
        <v>318</v>
      </c>
      <c r="C120" s="441">
        <v>6135</v>
      </c>
      <c r="D120" s="472"/>
      <c r="E120" s="436">
        <v>400</v>
      </c>
    </row>
    <row r="121" spans="1:5" ht="12" customHeight="1" thickBot="1">
      <c r="A121" s="34" t="s">
        <v>14</v>
      </c>
      <c r="B121" s="479" t="s">
        <v>323</v>
      </c>
      <c r="C121" s="423">
        <f>+C122+C123</f>
        <v>5417</v>
      </c>
      <c r="D121" s="474"/>
      <c r="E121" s="439">
        <v>5417</v>
      </c>
    </row>
    <row r="122" spans="1:5" ht="12" customHeight="1">
      <c r="A122" s="312" t="s">
        <v>79</v>
      </c>
      <c r="B122" s="480" t="s">
        <v>53</v>
      </c>
      <c r="C122" s="425">
        <v>1050</v>
      </c>
      <c r="D122" s="463"/>
      <c r="E122" s="427">
        <v>1050</v>
      </c>
    </row>
    <row r="123" spans="1:5" ht="12" customHeight="1" thickBot="1">
      <c r="A123" s="314" t="s">
        <v>80</v>
      </c>
      <c r="B123" s="475" t="s">
        <v>54</v>
      </c>
      <c r="C123" s="441">
        <v>4367</v>
      </c>
      <c r="D123" s="472"/>
      <c r="E123" s="436">
        <v>4637</v>
      </c>
    </row>
    <row r="124" spans="1:5" ht="12" customHeight="1" thickBot="1">
      <c r="A124" s="34" t="s">
        <v>15</v>
      </c>
      <c r="B124" s="479" t="s">
        <v>324</v>
      </c>
      <c r="C124" s="423">
        <f>+C91+C107+C121</f>
        <v>145680</v>
      </c>
      <c r="D124" s="474"/>
      <c r="E124" s="439">
        <v>210734</v>
      </c>
    </row>
    <row r="125" spans="1:5" ht="12" customHeight="1" thickBot="1">
      <c r="A125" s="34" t="s">
        <v>16</v>
      </c>
      <c r="B125" s="479" t="s">
        <v>325</v>
      </c>
      <c r="C125" s="423">
        <f>+C126+C127+C128</f>
        <v>0</v>
      </c>
      <c r="D125" s="474"/>
      <c r="E125" s="450"/>
    </row>
    <row r="126" spans="1:5" s="76" customFormat="1" ht="12" customHeight="1">
      <c r="A126" s="312" t="s">
        <v>83</v>
      </c>
      <c r="B126" s="480" t="s">
        <v>326</v>
      </c>
      <c r="C126" s="429"/>
      <c r="D126" s="426"/>
      <c r="E126" s="427"/>
    </row>
    <row r="127" spans="1:5" ht="12" customHeight="1">
      <c r="A127" s="312" t="s">
        <v>84</v>
      </c>
      <c r="B127" s="480" t="s">
        <v>327</v>
      </c>
      <c r="C127" s="429"/>
      <c r="D127" s="465"/>
      <c r="E127" s="431"/>
    </row>
    <row r="128" spans="1:5" ht="12" customHeight="1" thickBot="1">
      <c r="A128" s="322" t="s">
        <v>85</v>
      </c>
      <c r="B128" s="481" t="s">
        <v>328</v>
      </c>
      <c r="C128" s="429"/>
      <c r="D128" s="472"/>
      <c r="E128" s="436"/>
    </row>
    <row r="129" spans="1:5" ht="12" customHeight="1" thickBot="1">
      <c r="A129" s="34" t="s">
        <v>17</v>
      </c>
      <c r="B129" s="479" t="s">
        <v>377</v>
      </c>
      <c r="C129" s="423">
        <f>+C130+C131+C132+C133</f>
        <v>0</v>
      </c>
      <c r="D129" s="474"/>
      <c r="E129" s="450"/>
    </row>
    <row r="130" spans="1:5" ht="12" customHeight="1">
      <c r="A130" s="312" t="s">
        <v>86</v>
      </c>
      <c r="B130" s="480" t="s">
        <v>329</v>
      </c>
      <c r="C130" s="429"/>
      <c r="D130" s="463"/>
      <c r="E130" s="427"/>
    </row>
    <row r="131" spans="1:5" ht="12" customHeight="1">
      <c r="A131" s="312" t="s">
        <v>87</v>
      </c>
      <c r="B131" s="480" t="s">
        <v>330</v>
      </c>
      <c r="C131" s="429"/>
      <c r="D131" s="465"/>
      <c r="E131" s="431"/>
    </row>
    <row r="132" spans="1:5" ht="12" customHeight="1">
      <c r="A132" s="312" t="s">
        <v>232</v>
      </c>
      <c r="B132" s="480" t="s">
        <v>331</v>
      </c>
      <c r="C132" s="429"/>
      <c r="D132" s="465"/>
      <c r="E132" s="431"/>
    </row>
    <row r="133" spans="1:5" s="76" customFormat="1" ht="12" customHeight="1" thickBot="1">
      <c r="A133" s="322" t="s">
        <v>233</v>
      </c>
      <c r="B133" s="481" t="s">
        <v>332</v>
      </c>
      <c r="C133" s="429"/>
      <c r="D133" s="435"/>
      <c r="E133" s="436"/>
    </row>
    <row r="134" spans="1:11" ht="12" customHeight="1" thickBot="1">
      <c r="A134" s="34" t="s">
        <v>18</v>
      </c>
      <c r="B134" s="479" t="s">
        <v>333</v>
      </c>
      <c r="C134" s="445">
        <f>+C135+C136+C137+C138</f>
        <v>100862</v>
      </c>
      <c r="D134" s="474"/>
      <c r="E134" s="450">
        <v>90446</v>
      </c>
      <c r="K134" s="158"/>
    </row>
    <row r="135" spans="1:5" ht="12.75">
      <c r="A135" s="312" t="s">
        <v>88</v>
      </c>
      <c r="B135" s="480" t="s">
        <v>334</v>
      </c>
      <c r="C135" s="429"/>
      <c r="D135" s="463"/>
      <c r="E135" s="427"/>
    </row>
    <row r="136" spans="1:5" ht="12" customHeight="1">
      <c r="A136" s="312" t="s">
        <v>89</v>
      </c>
      <c r="B136" s="480" t="s">
        <v>344</v>
      </c>
      <c r="C136" s="429"/>
      <c r="D136" s="465"/>
      <c r="E136" s="431"/>
    </row>
    <row r="137" spans="1:5" s="76" customFormat="1" ht="12" customHeight="1">
      <c r="A137" s="312" t="s">
        <v>245</v>
      </c>
      <c r="B137" s="480" t="s">
        <v>435</v>
      </c>
      <c r="C137" s="429">
        <v>100862</v>
      </c>
      <c r="D137" s="440"/>
      <c r="E137" s="431">
        <v>90446</v>
      </c>
    </row>
    <row r="138" spans="1:5" s="76" customFormat="1" ht="12" customHeight="1" thickBot="1">
      <c r="A138" s="322" t="s">
        <v>246</v>
      </c>
      <c r="B138" s="481" t="s">
        <v>336</v>
      </c>
      <c r="C138" s="429"/>
      <c r="D138" s="435"/>
      <c r="E138" s="436"/>
    </row>
    <row r="139" spans="1:5" s="76" customFormat="1" ht="12" customHeight="1" thickBot="1">
      <c r="A139" s="34" t="s">
        <v>19</v>
      </c>
      <c r="B139" s="479" t="s">
        <v>337</v>
      </c>
      <c r="C139" s="482">
        <f>+C140+C141+C142+C143</f>
        <v>0</v>
      </c>
      <c r="D139" s="438"/>
      <c r="E139" s="450"/>
    </row>
    <row r="140" spans="1:5" s="76" customFormat="1" ht="12" customHeight="1">
      <c r="A140" s="312" t="s">
        <v>141</v>
      </c>
      <c r="B140" s="480" t="s">
        <v>338</v>
      </c>
      <c r="C140" s="429"/>
      <c r="D140" s="426"/>
      <c r="E140" s="427"/>
    </row>
    <row r="141" spans="1:5" s="76" customFormat="1" ht="12" customHeight="1">
      <c r="A141" s="312" t="s">
        <v>142</v>
      </c>
      <c r="B141" s="480" t="s">
        <v>339</v>
      </c>
      <c r="C141" s="429"/>
      <c r="D141" s="440"/>
      <c r="E141" s="431"/>
    </row>
    <row r="142" spans="1:5" s="76" customFormat="1" ht="12" customHeight="1">
      <c r="A142" s="312" t="s">
        <v>167</v>
      </c>
      <c r="B142" s="480" t="s">
        <v>340</v>
      </c>
      <c r="C142" s="429"/>
      <c r="D142" s="440"/>
      <c r="E142" s="431"/>
    </row>
    <row r="143" spans="1:5" ht="12.75" customHeight="1" thickBot="1">
      <c r="A143" s="312" t="s">
        <v>248</v>
      </c>
      <c r="B143" s="480" t="s">
        <v>341</v>
      </c>
      <c r="C143" s="429"/>
      <c r="D143" s="472"/>
      <c r="E143" s="436"/>
    </row>
    <row r="144" spans="1:5" ht="12" customHeight="1" thickBot="1">
      <c r="A144" s="34" t="s">
        <v>20</v>
      </c>
      <c r="B144" s="479" t="s">
        <v>342</v>
      </c>
      <c r="C144" s="483">
        <f>+C125+C129+C134+C139</f>
        <v>100862</v>
      </c>
      <c r="D144" s="474"/>
      <c r="E144" s="439">
        <v>90446</v>
      </c>
    </row>
    <row r="145" spans="1:5" ht="15" customHeight="1" thickBot="1">
      <c r="A145" s="324" t="s">
        <v>21</v>
      </c>
      <c r="B145" s="488" t="s">
        <v>343</v>
      </c>
      <c r="C145" s="483">
        <f>+C124+C144</f>
        <v>246542</v>
      </c>
      <c r="D145" s="474"/>
      <c r="E145" s="439">
        <v>301180</v>
      </c>
    </row>
    <row r="146" spans="1:5" ht="13.5" thickBot="1">
      <c r="A146" s="489"/>
      <c r="B146" s="490"/>
      <c r="C146" s="491"/>
      <c r="D146" s="458"/>
      <c r="E146" s="492"/>
    </row>
    <row r="147" spans="1:5" ht="15" customHeight="1" thickBot="1">
      <c r="A147" s="493" t="s">
        <v>160</v>
      </c>
      <c r="B147" s="494"/>
      <c r="C147" s="495">
        <v>10</v>
      </c>
      <c r="D147" s="474"/>
      <c r="E147" s="439">
        <v>10</v>
      </c>
    </row>
    <row r="148" spans="1:5" ht="14.25" customHeight="1" thickBot="1">
      <c r="A148" s="493" t="s">
        <v>161</v>
      </c>
      <c r="B148" s="494"/>
      <c r="C148" s="495">
        <v>15</v>
      </c>
      <c r="D148" s="474"/>
      <c r="E148" s="439">
        <v>15</v>
      </c>
    </row>
    <row r="149" spans="1:5" ht="12.75">
      <c r="A149" s="510"/>
      <c r="B149" s="511"/>
      <c r="C149" s="512"/>
      <c r="D149" s="513"/>
      <c r="E149" s="513"/>
    </row>
    <row r="150" spans="1:7" ht="12.75">
      <c r="A150" s="628" t="s">
        <v>517</v>
      </c>
      <c r="B150" s="628"/>
      <c r="C150" s="508"/>
      <c r="D150" s="509"/>
      <c r="E150" s="509"/>
      <c r="F150" s="501"/>
      <c r="G150" s="501"/>
    </row>
    <row r="151" spans="1:8" ht="12.75">
      <c r="A151" s="502"/>
      <c r="B151" s="496"/>
      <c r="C151" s="497"/>
      <c r="D151" s="498"/>
      <c r="E151" s="498"/>
      <c r="F151" s="498"/>
      <c r="G151" s="498"/>
      <c r="H151" s="498"/>
    </row>
    <row r="152" spans="1:8" ht="12.75">
      <c r="A152" s="502"/>
      <c r="B152" s="496"/>
      <c r="C152" s="497"/>
      <c r="D152" s="498"/>
      <c r="E152" s="498"/>
      <c r="F152" s="498"/>
      <c r="G152" s="498"/>
      <c r="H152" s="498"/>
    </row>
    <row r="153" spans="1:8" ht="12.75">
      <c r="A153" s="502"/>
      <c r="B153" s="496"/>
      <c r="C153" s="497"/>
      <c r="D153" s="498"/>
      <c r="E153" s="498"/>
      <c r="F153" s="498"/>
      <c r="G153" s="498"/>
      <c r="H153" s="498"/>
    </row>
    <row r="154" spans="1:8" ht="12.75">
      <c r="A154" s="502"/>
      <c r="B154" s="496"/>
      <c r="C154" s="497"/>
      <c r="D154" s="498"/>
      <c r="E154" s="498"/>
      <c r="F154" s="498"/>
      <c r="G154" s="498"/>
      <c r="H154" s="498"/>
    </row>
    <row r="155" spans="1:8" ht="12.75">
      <c r="A155" s="502"/>
      <c r="B155" s="496"/>
      <c r="C155" s="497"/>
      <c r="D155" s="498"/>
      <c r="E155" s="498"/>
      <c r="F155" s="498"/>
      <c r="G155" s="498"/>
      <c r="H155" s="498"/>
    </row>
    <row r="156" spans="1:8" ht="12.75">
      <c r="A156" s="502"/>
      <c r="B156" s="496"/>
      <c r="C156" s="497"/>
      <c r="D156" s="498"/>
      <c r="E156" s="498"/>
      <c r="F156" s="498"/>
      <c r="G156" s="498"/>
      <c r="H156" s="498"/>
    </row>
    <row r="157" spans="1:8" ht="12.75">
      <c r="A157" s="502"/>
      <c r="B157" s="496"/>
      <c r="C157" s="497"/>
      <c r="D157" s="498"/>
      <c r="E157" s="498"/>
      <c r="F157" s="498"/>
      <c r="G157" s="498"/>
      <c r="H157" s="498"/>
    </row>
    <row r="158" spans="1:8" ht="12.75">
      <c r="A158" s="502"/>
      <c r="B158" s="496"/>
      <c r="C158" s="497"/>
      <c r="D158" s="498"/>
      <c r="E158" s="498"/>
      <c r="F158" s="498"/>
      <c r="G158" s="498"/>
      <c r="H158" s="498"/>
    </row>
    <row r="159" spans="1:8" ht="12.75">
      <c r="A159" s="502"/>
      <c r="B159" s="496"/>
      <c r="C159" s="497"/>
      <c r="D159" s="498"/>
      <c r="E159" s="498"/>
      <c r="F159" s="498"/>
      <c r="G159" s="498"/>
      <c r="H159" s="498"/>
    </row>
    <row r="160" spans="1:8" ht="12.75">
      <c r="A160" s="502"/>
      <c r="B160" s="496"/>
      <c r="C160" s="497"/>
      <c r="D160" s="498"/>
      <c r="E160" s="498"/>
      <c r="F160" s="498"/>
      <c r="G160" s="498"/>
      <c r="H160" s="498"/>
    </row>
    <row r="161" spans="1:8" ht="12.75">
      <c r="A161" s="502"/>
      <c r="B161" s="496"/>
      <c r="C161" s="497"/>
      <c r="D161" s="498"/>
      <c r="E161" s="498"/>
      <c r="F161" s="498"/>
      <c r="G161" s="498"/>
      <c r="H161" s="498"/>
    </row>
    <row r="162" spans="1:8" ht="12.75">
      <c r="A162" s="502"/>
      <c r="B162" s="496"/>
      <c r="C162" s="497"/>
      <c r="D162" s="498"/>
      <c r="E162" s="498"/>
      <c r="F162" s="498"/>
      <c r="G162" s="498"/>
      <c r="H162" s="498"/>
    </row>
    <row r="163" spans="1:8" ht="12.75">
      <c r="A163" s="502"/>
      <c r="B163" s="496"/>
      <c r="C163" s="497"/>
      <c r="D163" s="498"/>
      <c r="E163" s="498"/>
      <c r="F163" s="498"/>
      <c r="G163" s="498"/>
      <c r="H163" s="498"/>
    </row>
    <row r="164" spans="1:8" ht="12.75">
      <c r="A164" s="502"/>
      <c r="B164" s="496"/>
      <c r="C164" s="497"/>
      <c r="D164" s="498"/>
      <c r="E164" s="498"/>
      <c r="F164" s="498"/>
      <c r="G164" s="498"/>
      <c r="H164" s="498"/>
    </row>
    <row r="165" spans="1:8" ht="12.75">
      <c r="A165" s="502"/>
      <c r="B165" s="496"/>
      <c r="C165" s="497"/>
      <c r="D165" s="498"/>
      <c r="E165" s="498"/>
      <c r="F165" s="498"/>
      <c r="G165" s="498"/>
      <c r="H165" s="498"/>
    </row>
    <row r="166" spans="1:7" ht="12.75">
      <c r="A166" s="504"/>
      <c r="B166" s="505"/>
      <c r="C166" s="506"/>
      <c r="D166" s="507"/>
      <c r="E166" s="507"/>
      <c r="F166" s="507"/>
      <c r="G166" s="507"/>
    </row>
    <row r="167" spans="1:7" ht="12.75">
      <c r="A167" s="502"/>
      <c r="B167" s="496"/>
      <c r="C167" s="497"/>
      <c r="D167" s="498"/>
      <c r="E167" s="498"/>
      <c r="F167" s="498"/>
      <c r="G167" s="498"/>
    </row>
    <row r="168" spans="1:7" ht="12.75">
      <c r="A168" s="502"/>
      <c r="B168" s="496"/>
      <c r="C168" s="497"/>
      <c r="D168" s="498"/>
      <c r="E168" s="498"/>
      <c r="F168" s="498"/>
      <c r="G168" s="498"/>
    </row>
    <row r="169" spans="1:7" ht="12.75">
      <c r="A169" s="502"/>
      <c r="B169" s="496"/>
      <c r="C169" s="497"/>
      <c r="D169" s="498"/>
      <c r="E169" s="498"/>
      <c r="F169" s="498"/>
      <c r="G169" s="498"/>
    </row>
    <row r="170" spans="1:7" ht="12.75">
      <c r="A170" s="502"/>
      <c r="B170" s="496"/>
      <c r="C170" s="497"/>
      <c r="D170" s="498"/>
      <c r="E170" s="498"/>
      <c r="F170" s="498"/>
      <c r="G170" s="498"/>
    </row>
    <row r="171" spans="1:7" ht="12.75">
      <c r="A171" s="502"/>
      <c r="B171" s="496"/>
      <c r="C171" s="497"/>
      <c r="D171" s="498"/>
      <c r="E171" s="498"/>
      <c r="F171" s="498"/>
      <c r="G171" s="498"/>
    </row>
    <row r="172" spans="1:7" ht="12.75">
      <c r="A172" s="502"/>
      <c r="B172" s="496"/>
      <c r="C172" s="497"/>
      <c r="D172" s="498"/>
      <c r="E172" s="498"/>
      <c r="F172" s="498"/>
      <c r="G172" s="498"/>
    </row>
    <row r="173" spans="1:7" ht="12.75">
      <c r="A173" s="502"/>
      <c r="B173" s="496"/>
      <c r="C173" s="497"/>
      <c r="D173" s="498"/>
      <c r="E173" s="498"/>
      <c r="F173" s="498"/>
      <c r="G173" s="498"/>
    </row>
    <row r="174" spans="1:7" ht="12.75">
      <c r="A174" s="502"/>
      <c r="B174" s="496"/>
      <c r="C174" s="497"/>
      <c r="D174" s="498"/>
      <c r="E174" s="498"/>
      <c r="F174" s="498"/>
      <c r="G174" s="498"/>
    </row>
    <row r="175" spans="1:7" ht="12.75">
      <c r="A175" s="502"/>
      <c r="B175" s="496"/>
      <c r="C175" s="497"/>
      <c r="D175" s="498"/>
      <c r="E175" s="498"/>
      <c r="F175" s="498"/>
      <c r="G175" s="498"/>
    </row>
    <row r="176" spans="1:7" ht="12.75">
      <c r="A176" s="502"/>
      <c r="B176" s="496"/>
      <c r="C176" s="497"/>
      <c r="D176" s="498"/>
      <c r="E176" s="498"/>
      <c r="F176" s="498"/>
      <c r="G176" s="498"/>
    </row>
    <row r="177" spans="1:7" ht="12.75">
      <c r="A177" s="502"/>
      <c r="B177" s="496"/>
      <c r="C177" s="497"/>
      <c r="D177" s="498"/>
      <c r="E177" s="498"/>
      <c r="F177" s="498"/>
      <c r="G177" s="498"/>
    </row>
    <row r="178" spans="1:7" ht="12.75">
      <c r="A178" s="502"/>
      <c r="B178" s="496"/>
      <c r="C178" s="497"/>
      <c r="D178" s="498"/>
      <c r="E178" s="498"/>
      <c r="F178" s="498"/>
      <c r="G178" s="498"/>
    </row>
    <row r="179" spans="1:7" ht="12.75">
      <c r="A179" s="502"/>
      <c r="B179" s="496"/>
      <c r="C179" s="497"/>
      <c r="D179" s="498"/>
      <c r="E179" s="498"/>
      <c r="F179" s="498"/>
      <c r="G179" s="498"/>
    </row>
    <row r="180" spans="1:7" ht="12.75">
      <c r="A180" s="502"/>
      <c r="B180" s="496"/>
      <c r="C180" s="497"/>
      <c r="D180" s="498"/>
      <c r="E180" s="498"/>
      <c r="F180" s="498"/>
      <c r="G180" s="498"/>
    </row>
    <row r="181" spans="1:7" ht="12.75">
      <c r="A181" s="502"/>
      <c r="B181" s="496"/>
      <c r="C181" s="497"/>
      <c r="D181" s="498"/>
      <c r="E181" s="498"/>
      <c r="F181" s="498"/>
      <c r="G181" s="498"/>
    </row>
    <row r="182" spans="1:7" ht="12.75">
      <c r="A182" s="502"/>
      <c r="B182" s="496"/>
      <c r="C182" s="497"/>
      <c r="D182" s="498"/>
      <c r="E182" s="498"/>
      <c r="F182" s="498"/>
      <c r="G182" s="498"/>
    </row>
    <row r="183" spans="1:7" ht="12.75">
      <c r="A183" s="503"/>
      <c r="B183" s="499"/>
      <c r="C183" s="500"/>
      <c r="D183" s="498"/>
      <c r="E183" s="498"/>
      <c r="F183" s="498"/>
      <c r="G183" s="498"/>
    </row>
    <row r="184" spans="1:7" ht="12.75">
      <c r="A184" s="503"/>
      <c r="B184" s="499"/>
      <c r="C184" s="500"/>
      <c r="D184" s="498"/>
      <c r="E184" s="498"/>
      <c r="F184" s="498"/>
      <c r="G184" s="498"/>
    </row>
    <row r="185" spans="1:7" ht="12.75">
      <c r="A185" s="503"/>
      <c r="B185" s="499"/>
      <c r="C185" s="500"/>
      <c r="D185" s="498"/>
      <c r="E185" s="498"/>
      <c r="F185" s="498"/>
      <c r="G185" s="498"/>
    </row>
    <row r="186" spans="1:7" ht="12.75">
      <c r="A186" s="503"/>
      <c r="B186" s="499"/>
      <c r="C186" s="500"/>
      <c r="D186" s="498"/>
      <c r="E186" s="498"/>
      <c r="F186" s="498"/>
      <c r="G186" s="498"/>
    </row>
    <row r="187" spans="1:7" ht="12.75">
      <c r="A187" s="503"/>
      <c r="B187" s="499"/>
      <c r="C187" s="500"/>
      <c r="D187" s="498"/>
      <c r="E187" s="498"/>
      <c r="F187" s="498"/>
      <c r="G187" s="498"/>
    </row>
    <row r="188" spans="1:7" ht="12.75">
      <c r="A188" s="503"/>
      <c r="B188" s="499"/>
      <c r="C188" s="500"/>
      <c r="D188" s="498"/>
      <c r="E188" s="498"/>
      <c r="F188" s="498"/>
      <c r="G188" s="498"/>
    </row>
    <row r="189" spans="1:7" ht="12.75">
      <c r="A189" s="503"/>
      <c r="B189" s="499"/>
      <c r="C189" s="500"/>
      <c r="D189" s="498"/>
      <c r="E189" s="498"/>
      <c r="F189" s="498"/>
      <c r="G189" s="498"/>
    </row>
    <row r="190" spans="1:7" ht="12.75">
      <c r="A190" s="503"/>
      <c r="B190" s="499"/>
      <c r="C190" s="500"/>
      <c r="D190" s="498"/>
      <c r="E190" s="498"/>
      <c r="F190" s="498"/>
      <c r="G190" s="498"/>
    </row>
  </sheetData>
  <sheetProtection formatCells="0"/>
  <mergeCells count="3">
    <mergeCell ref="B90:E90"/>
    <mergeCell ref="A150:B150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firstPageNumber="15" useFirstPageNumber="1" horizontalDpi="600" verticalDpi="600" orientation="portrait" paperSize="9" scale="75" r:id="rId1"/>
  <headerFooter alignWithMargins="0">
    <oddFooter>&amp;R&amp;P</oddFooter>
  </headerFooter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42">
      <selection activeCell="C1" sqref="C1"/>
    </sheetView>
  </sheetViews>
  <sheetFormatPr defaultColWidth="9.00390625" defaultRowHeight="12.75"/>
  <cols>
    <col min="1" max="1" width="19.50390625" style="268" customWidth="1"/>
    <col min="2" max="2" width="72.00390625" style="269" customWidth="1"/>
    <col min="3" max="3" width="25.00390625" style="270" customWidth="1"/>
    <col min="4" max="16384" width="9.375" style="3" customWidth="1"/>
  </cols>
  <sheetData>
    <row r="1" spans="1:3" s="2" customFormat="1" ht="16.5" customHeight="1" thickBot="1">
      <c r="A1" s="132"/>
      <c r="B1" s="134"/>
      <c r="C1" s="157" t="s">
        <v>490</v>
      </c>
    </row>
    <row r="2" spans="1:3" s="72" customFormat="1" ht="21" customHeight="1">
      <c r="A2" s="284" t="s">
        <v>58</v>
      </c>
      <c r="B2" s="233" t="s">
        <v>162</v>
      </c>
      <c r="C2" s="235" t="s">
        <v>46</v>
      </c>
    </row>
    <row r="3" spans="1:3" s="72" customFormat="1" ht="16.5" thickBot="1">
      <c r="A3" s="135" t="s">
        <v>157</v>
      </c>
      <c r="B3" s="234" t="s">
        <v>422</v>
      </c>
      <c r="C3" s="236">
        <v>2</v>
      </c>
    </row>
    <row r="4" spans="1:3" s="73" customFormat="1" ht="15.75" customHeight="1" thickBot="1">
      <c r="A4" s="136"/>
      <c r="B4" s="136"/>
      <c r="C4" s="137" t="s">
        <v>47</v>
      </c>
    </row>
    <row r="5" spans="1:3" ht="13.5" thickBot="1">
      <c r="A5" s="285" t="s">
        <v>159</v>
      </c>
      <c r="B5" s="138" t="s">
        <v>48</v>
      </c>
      <c r="C5" s="237" t="s">
        <v>49</v>
      </c>
    </row>
    <row r="6" spans="1:3" s="65" customFormat="1" ht="12.75" customHeight="1" thickBot="1">
      <c r="A6" s="122">
        <v>1</v>
      </c>
      <c r="B6" s="123">
        <v>2</v>
      </c>
      <c r="C6" s="124">
        <v>3</v>
      </c>
    </row>
    <row r="7" spans="1:3" s="65" customFormat="1" ht="15.75" customHeight="1" thickBot="1">
      <c r="A7" s="140"/>
      <c r="B7" s="141" t="s">
        <v>50</v>
      </c>
      <c r="C7" s="238"/>
    </row>
    <row r="8" spans="1:3" s="65" customFormat="1" ht="12" customHeight="1" thickBot="1">
      <c r="A8" s="34" t="s">
        <v>12</v>
      </c>
      <c r="B8" s="21" t="s">
        <v>188</v>
      </c>
      <c r="C8" s="176">
        <f>+C9+C10+C11+C12+C13+C14</f>
        <v>65864</v>
      </c>
    </row>
    <row r="9" spans="1:3" s="74" customFormat="1" ht="12" customHeight="1">
      <c r="A9" s="312" t="s">
        <v>90</v>
      </c>
      <c r="B9" s="294" t="s">
        <v>189</v>
      </c>
      <c r="C9" s="179">
        <v>18606</v>
      </c>
    </row>
    <row r="10" spans="1:3" s="75" customFormat="1" ht="12" customHeight="1">
      <c r="A10" s="313" t="s">
        <v>91</v>
      </c>
      <c r="B10" s="295" t="s">
        <v>190</v>
      </c>
      <c r="C10" s="178">
        <v>23824</v>
      </c>
    </row>
    <row r="11" spans="1:3" s="75" customFormat="1" ht="12" customHeight="1">
      <c r="A11" s="313" t="s">
        <v>92</v>
      </c>
      <c r="B11" s="295" t="s">
        <v>191</v>
      </c>
      <c r="C11" s="178">
        <v>20920</v>
      </c>
    </row>
    <row r="12" spans="1:3" s="75" customFormat="1" ht="12" customHeight="1">
      <c r="A12" s="313" t="s">
        <v>93</v>
      </c>
      <c r="B12" s="295" t="s">
        <v>192</v>
      </c>
      <c r="C12" s="178">
        <v>2514</v>
      </c>
    </row>
    <row r="13" spans="1:3" s="75" customFormat="1" ht="12" customHeight="1">
      <c r="A13" s="313" t="s">
        <v>119</v>
      </c>
      <c r="B13" s="295" t="s">
        <v>193</v>
      </c>
      <c r="C13" s="342"/>
    </row>
    <row r="14" spans="1:3" s="74" customFormat="1" ht="12" customHeight="1" thickBot="1">
      <c r="A14" s="314" t="s">
        <v>94</v>
      </c>
      <c r="B14" s="296" t="s">
        <v>194</v>
      </c>
      <c r="C14" s="343"/>
    </row>
    <row r="15" spans="1:3" s="74" customFormat="1" ht="12" customHeight="1" thickBot="1">
      <c r="A15" s="34" t="s">
        <v>13</v>
      </c>
      <c r="B15" s="171" t="s">
        <v>195</v>
      </c>
      <c r="C15" s="176">
        <f>+C16+C17+C18+C19+C20</f>
        <v>0</v>
      </c>
    </row>
    <row r="16" spans="1:3" s="74" customFormat="1" ht="12" customHeight="1">
      <c r="A16" s="312" t="s">
        <v>96</v>
      </c>
      <c r="B16" s="294" t="s">
        <v>196</v>
      </c>
      <c r="C16" s="179"/>
    </row>
    <row r="17" spans="1:3" s="74" customFormat="1" ht="12" customHeight="1">
      <c r="A17" s="313" t="s">
        <v>97</v>
      </c>
      <c r="B17" s="295" t="s">
        <v>197</v>
      </c>
      <c r="C17" s="178"/>
    </row>
    <row r="18" spans="1:3" s="74" customFormat="1" ht="12" customHeight="1">
      <c r="A18" s="313" t="s">
        <v>98</v>
      </c>
      <c r="B18" s="295" t="s">
        <v>415</v>
      </c>
      <c r="C18" s="178"/>
    </row>
    <row r="19" spans="1:3" s="74" customFormat="1" ht="12" customHeight="1">
      <c r="A19" s="313" t="s">
        <v>99</v>
      </c>
      <c r="B19" s="295" t="s">
        <v>416</v>
      </c>
      <c r="C19" s="178"/>
    </row>
    <row r="20" spans="1:3" s="74" customFormat="1" ht="12" customHeight="1">
      <c r="A20" s="313" t="s">
        <v>100</v>
      </c>
      <c r="B20" s="295" t="s">
        <v>198</v>
      </c>
      <c r="C20" s="178"/>
    </row>
    <row r="21" spans="1:3" s="75" customFormat="1" ht="12" customHeight="1" thickBot="1">
      <c r="A21" s="314" t="s">
        <v>109</v>
      </c>
      <c r="B21" s="296" t="s">
        <v>199</v>
      </c>
      <c r="C21" s="180"/>
    </row>
    <row r="22" spans="1:3" s="75" customFormat="1" ht="12" customHeight="1" thickBot="1">
      <c r="A22" s="34" t="s">
        <v>14</v>
      </c>
      <c r="B22" s="21" t="s">
        <v>200</v>
      </c>
      <c r="C22" s="176">
        <f>+C23+C24+C25+C26+C27</f>
        <v>0</v>
      </c>
    </row>
    <row r="23" spans="1:3" s="75" customFormat="1" ht="12" customHeight="1">
      <c r="A23" s="312" t="s">
        <v>79</v>
      </c>
      <c r="B23" s="294" t="s">
        <v>201</v>
      </c>
      <c r="C23" s="179"/>
    </row>
    <row r="24" spans="1:3" s="74" customFormat="1" ht="12" customHeight="1">
      <c r="A24" s="313" t="s">
        <v>80</v>
      </c>
      <c r="B24" s="295" t="s">
        <v>202</v>
      </c>
      <c r="C24" s="178"/>
    </row>
    <row r="25" spans="1:3" s="75" customFormat="1" ht="12" customHeight="1">
      <c r="A25" s="313" t="s">
        <v>81</v>
      </c>
      <c r="B25" s="295" t="s">
        <v>417</v>
      </c>
      <c r="C25" s="178"/>
    </row>
    <row r="26" spans="1:3" s="75" customFormat="1" ht="12" customHeight="1">
      <c r="A26" s="313" t="s">
        <v>82</v>
      </c>
      <c r="B26" s="295" t="s">
        <v>418</v>
      </c>
      <c r="C26" s="178"/>
    </row>
    <row r="27" spans="1:3" s="75" customFormat="1" ht="12" customHeight="1">
      <c r="A27" s="313" t="s">
        <v>131</v>
      </c>
      <c r="B27" s="295" t="s">
        <v>203</v>
      </c>
      <c r="C27" s="178"/>
    </row>
    <row r="28" spans="1:3" s="75" customFormat="1" ht="12" customHeight="1" thickBot="1">
      <c r="A28" s="314" t="s">
        <v>132</v>
      </c>
      <c r="B28" s="296" t="s">
        <v>204</v>
      </c>
      <c r="C28" s="180"/>
    </row>
    <row r="29" spans="1:3" s="75" customFormat="1" ht="12" customHeight="1" thickBot="1">
      <c r="A29" s="34" t="s">
        <v>133</v>
      </c>
      <c r="B29" s="21" t="s">
        <v>205</v>
      </c>
      <c r="C29" s="182">
        <f>+C30+C33+C34+C35</f>
        <v>105641</v>
      </c>
    </row>
    <row r="30" spans="1:3" s="75" customFormat="1" ht="12" customHeight="1">
      <c r="A30" s="312" t="s">
        <v>206</v>
      </c>
      <c r="B30" s="294" t="s">
        <v>212</v>
      </c>
      <c r="C30" s="289">
        <f>+C31+C32</f>
        <v>98841</v>
      </c>
    </row>
    <row r="31" spans="1:3" s="75" customFormat="1" ht="12" customHeight="1">
      <c r="A31" s="313" t="s">
        <v>207</v>
      </c>
      <c r="B31" s="295" t="s">
        <v>213</v>
      </c>
      <c r="C31" s="178">
        <v>3250</v>
      </c>
    </row>
    <row r="32" spans="1:3" s="75" customFormat="1" ht="12" customHeight="1">
      <c r="A32" s="313" t="s">
        <v>208</v>
      </c>
      <c r="B32" s="295" t="s">
        <v>214</v>
      </c>
      <c r="C32" s="178">
        <v>95591</v>
      </c>
    </row>
    <row r="33" spans="1:3" s="75" customFormat="1" ht="12" customHeight="1">
      <c r="A33" s="313" t="s">
        <v>209</v>
      </c>
      <c r="B33" s="295" t="s">
        <v>215</v>
      </c>
      <c r="C33" s="178">
        <v>6800</v>
      </c>
    </row>
    <row r="34" spans="1:3" s="75" customFormat="1" ht="12" customHeight="1">
      <c r="A34" s="313" t="s">
        <v>210</v>
      </c>
      <c r="B34" s="295" t="s">
        <v>216</v>
      </c>
      <c r="C34" s="178"/>
    </row>
    <row r="35" spans="1:3" s="75" customFormat="1" ht="12" customHeight="1" thickBot="1">
      <c r="A35" s="314" t="s">
        <v>211</v>
      </c>
      <c r="B35" s="296" t="s">
        <v>217</v>
      </c>
      <c r="C35" s="180"/>
    </row>
    <row r="36" spans="1:3" s="75" customFormat="1" ht="12" customHeight="1" thickBot="1">
      <c r="A36" s="34" t="s">
        <v>16</v>
      </c>
      <c r="B36" s="21" t="s">
        <v>218</v>
      </c>
      <c r="C36" s="176">
        <f>SUM(C37:C46)</f>
        <v>9345</v>
      </c>
    </row>
    <row r="37" spans="1:3" s="75" customFormat="1" ht="12" customHeight="1">
      <c r="A37" s="312" t="s">
        <v>83</v>
      </c>
      <c r="B37" s="294" t="s">
        <v>221</v>
      </c>
      <c r="C37" s="179"/>
    </row>
    <row r="38" spans="1:3" s="75" customFormat="1" ht="12" customHeight="1">
      <c r="A38" s="313" t="s">
        <v>84</v>
      </c>
      <c r="B38" s="295" t="s">
        <v>222</v>
      </c>
      <c r="C38" s="178">
        <v>790</v>
      </c>
    </row>
    <row r="39" spans="1:3" s="75" customFormat="1" ht="12" customHeight="1">
      <c r="A39" s="313" t="s">
        <v>85</v>
      </c>
      <c r="B39" s="295" t="s">
        <v>223</v>
      </c>
      <c r="C39" s="178"/>
    </row>
    <row r="40" spans="1:3" s="75" customFormat="1" ht="12" customHeight="1">
      <c r="A40" s="313" t="s">
        <v>135</v>
      </c>
      <c r="B40" s="295" t="s">
        <v>224</v>
      </c>
      <c r="C40" s="178"/>
    </row>
    <row r="41" spans="1:3" s="75" customFormat="1" ht="12" customHeight="1">
      <c r="A41" s="313" t="s">
        <v>136</v>
      </c>
      <c r="B41" s="295" t="s">
        <v>225</v>
      </c>
      <c r="C41" s="178">
        <v>6800</v>
      </c>
    </row>
    <row r="42" spans="1:3" s="75" customFormat="1" ht="12" customHeight="1">
      <c r="A42" s="313" t="s">
        <v>137</v>
      </c>
      <c r="B42" s="295" t="s">
        <v>226</v>
      </c>
      <c r="C42" s="178">
        <v>1755</v>
      </c>
    </row>
    <row r="43" spans="1:3" s="75" customFormat="1" ht="12" customHeight="1">
      <c r="A43" s="313" t="s">
        <v>138</v>
      </c>
      <c r="B43" s="295" t="s">
        <v>227</v>
      </c>
      <c r="C43" s="178"/>
    </row>
    <row r="44" spans="1:3" s="75" customFormat="1" ht="12" customHeight="1">
      <c r="A44" s="313" t="s">
        <v>139</v>
      </c>
      <c r="B44" s="295" t="s">
        <v>228</v>
      </c>
      <c r="C44" s="178"/>
    </row>
    <row r="45" spans="1:3" s="75" customFormat="1" ht="12" customHeight="1">
      <c r="A45" s="313" t="s">
        <v>219</v>
      </c>
      <c r="B45" s="295" t="s">
        <v>229</v>
      </c>
      <c r="C45" s="181"/>
    </row>
    <row r="46" spans="1:3" s="75" customFormat="1" ht="12" customHeight="1" thickBot="1">
      <c r="A46" s="314" t="s">
        <v>220</v>
      </c>
      <c r="B46" s="296" t="s">
        <v>230</v>
      </c>
      <c r="C46" s="281"/>
    </row>
    <row r="47" spans="1:3" s="75" customFormat="1" ht="12" customHeight="1" thickBot="1">
      <c r="A47" s="34" t="s">
        <v>17</v>
      </c>
      <c r="B47" s="21" t="s">
        <v>231</v>
      </c>
      <c r="C47" s="176">
        <f>SUM(C48:C52)</f>
        <v>15000</v>
      </c>
    </row>
    <row r="48" spans="1:3" s="75" customFormat="1" ht="12" customHeight="1">
      <c r="A48" s="312" t="s">
        <v>86</v>
      </c>
      <c r="B48" s="294" t="s">
        <v>235</v>
      </c>
      <c r="C48" s="344"/>
    </row>
    <row r="49" spans="1:3" s="75" customFormat="1" ht="12" customHeight="1">
      <c r="A49" s="313" t="s">
        <v>87</v>
      </c>
      <c r="B49" s="295" t="s">
        <v>236</v>
      </c>
      <c r="C49" s="181">
        <v>15000</v>
      </c>
    </row>
    <row r="50" spans="1:3" s="75" customFormat="1" ht="12" customHeight="1">
      <c r="A50" s="313" t="s">
        <v>232</v>
      </c>
      <c r="B50" s="295" t="s">
        <v>237</v>
      </c>
      <c r="C50" s="181"/>
    </row>
    <row r="51" spans="1:3" s="75" customFormat="1" ht="12" customHeight="1">
      <c r="A51" s="313" t="s">
        <v>233</v>
      </c>
      <c r="B51" s="295" t="s">
        <v>238</v>
      </c>
      <c r="C51" s="181"/>
    </row>
    <row r="52" spans="1:3" s="75" customFormat="1" ht="12" customHeight="1" thickBot="1">
      <c r="A52" s="314" t="s">
        <v>234</v>
      </c>
      <c r="B52" s="296" t="s">
        <v>239</v>
      </c>
      <c r="C52" s="281"/>
    </row>
    <row r="53" spans="1:3" s="75" customFormat="1" ht="12" customHeight="1" thickBot="1">
      <c r="A53" s="34" t="s">
        <v>140</v>
      </c>
      <c r="B53" s="21" t="s">
        <v>240</v>
      </c>
      <c r="C53" s="176">
        <f>SUM(C54:C56)</f>
        <v>3636</v>
      </c>
    </row>
    <row r="54" spans="1:3" s="75" customFormat="1" ht="12" customHeight="1">
      <c r="A54" s="312" t="s">
        <v>88</v>
      </c>
      <c r="B54" s="294" t="s">
        <v>241</v>
      </c>
      <c r="C54" s="179"/>
    </row>
    <row r="55" spans="1:3" s="75" customFormat="1" ht="12" customHeight="1">
      <c r="A55" s="313" t="s">
        <v>89</v>
      </c>
      <c r="B55" s="295" t="s">
        <v>419</v>
      </c>
      <c r="C55" s="178"/>
    </row>
    <row r="56" spans="1:3" s="75" customFormat="1" ht="12" customHeight="1">
      <c r="A56" s="313" t="s">
        <v>245</v>
      </c>
      <c r="B56" s="295" t="s">
        <v>243</v>
      </c>
      <c r="C56" s="178">
        <v>3636</v>
      </c>
    </row>
    <row r="57" spans="1:3" s="75" customFormat="1" ht="12" customHeight="1" thickBot="1">
      <c r="A57" s="314" t="s">
        <v>246</v>
      </c>
      <c r="B57" s="296" t="s">
        <v>244</v>
      </c>
      <c r="C57" s="180"/>
    </row>
    <row r="58" spans="1:3" s="75" customFormat="1" ht="12" customHeight="1" thickBot="1">
      <c r="A58" s="34" t="s">
        <v>19</v>
      </c>
      <c r="B58" s="171" t="s">
        <v>247</v>
      </c>
      <c r="C58" s="176">
        <f>SUM(C59:C61)</f>
        <v>0</v>
      </c>
    </row>
    <row r="59" spans="1:3" s="75" customFormat="1" ht="12" customHeight="1">
      <c r="A59" s="312" t="s">
        <v>141</v>
      </c>
      <c r="B59" s="294" t="s">
        <v>249</v>
      </c>
      <c r="C59" s="181"/>
    </row>
    <row r="60" spans="1:3" s="75" customFormat="1" ht="12" customHeight="1">
      <c r="A60" s="313" t="s">
        <v>142</v>
      </c>
      <c r="B60" s="295" t="s">
        <v>420</v>
      </c>
      <c r="C60" s="181"/>
    </row>
    <row r="61" spans="1:3" s="75" customFormat="1" ht="12" customHeight="1">
      <c r="A61" s="313" t="s">
        <v>167</v>
      </c>
      <c r="B61" s="295" t="s">
        <v>250</v>
      </c>
      <c r="C61" s="181"/>
    </row>
    <row r="62" spans="1:3" s="75" customFormat="1" ht="12" customHeight="1" thickBot="1">
      <c r="A62" s="314" t="s">
        <v>248</v>
      </c>
      <c r="B62" s="296" t="s">
        <v>251</v>
      </c>
      <c r="C62" s="181"/>
    </row>
    <row r="63" spans="1:3" s="75" customFormat="1" ht="12" customHeight="1" thickBot="1">
      <c r="A63" s="34" t="s">
        <v>20</v>
      </c>
      <c r="B63" s="21" t="s">
        <v>252</v>
      </c>
      <c r="C63" s="182">
        <f>+C8+C15+C22+C29+C36+C47+C53+C58</f>
        <v>199486</v>
      </c>
    </row>
    <row r="64" spans="1:3" s="75" customFormat="1" ht="12" customHeight="1" thickBot="1">
      <c r="A64" s="315" t="s">
        <v>378</v>
      </c>
      <c r="B64" s="171" t="s">
        <v>254</v>
      </c>
      <c r="C64" s="176">
        <f>SUM(C65:C67)</f>
        <v>0</v>
      </c>
    </row>
    <row r="65" spans="1:3" s="75" customFormat="1" ht="12" customHeight="1">
      <c r="A65" s="312" t="s">
        <v>287</v>
      </c>
      <c r="B65" s="294" t="s">
        <v>255</v>
      </c>
      <c r="C65" s="181"/>
    </row>
    <row r="66" spans="1:3" s="75" customFormat="1" ht="12" customHeight="1">
      <c r="A66" s="313" t="s">
        <v>296</v>
      </c>
      <c r="B66" s="295" t="s">
        <v>256</v>
      </c>
      <c r="C66" s="181"/>
    </row>
    <row r="67" spans="1:3" s="75" customFormat="1" ht="12" customHeight="1" thickBot="1">
      <c r="A67" s="314" t="s">
        <v>297</v>
      </c>
      <c r="B67" s="298" t="s">
        <v>257</v>
      </c>
      <c r="C67" s="181"/>
    </row>
    <row r="68" spans="1:3" s="75" customFormat="1" ht="12" customHeight="1" thickBot="1">
      <c r="A68" s="315" t="s">
        <v>258</v>
      </c>
      <c r="B68" s="171" t="s">
        <v>259</v>
      </c>
      <c r="C68" s="176">
        <f>SUM(C69:C72)</f>
        <v>30000</v>
      </c>
    </row>
    <row r="69" spans="1:3" s="75" customFormat="1" ht="12" customHeight="1">
      <c r="A69" s="312" t="s">
        <v>120</v>
      </c>
      <c r="B69" s="294" t="s">
        <v>260</v>
      </c>
      <c r="C69" s="181"/>
    </row>
    <row r="70" spans="1:3" s="75" customFormat="1" ht="12" customHeight="1">
      <c r="A70" s="313" t="s">
        <v>121</v>
      </c>
      <c r="B70" s="295" t="s">
        <v>261</v>
      </c>
      <c r="C70" s="181"/>
    </row>
    <row r="71" spans="1:3" s="75" customFormat="1" ht="12" customHeight="1">
      <c r="A71" s="313" t="s">
        <v>288</v>
      </c>
      <c r="B71" s="295" t="s">
        <v>262</v>
      </c>
      <c r="C71" s="181">
        <v>30000</v>
      </c>
    </row>
    <row r="72" spans="1:3" s="75" customFormat="1" ht="12" customHeight="1" thickBot="1">
      <c r="A72" s="314" t="s">
        <v>289</v>
      </c>
      <c r="B72" s="296" t="s">
        <v>263</v>
      </c>
      <c r="C72" s="181"/>
    </row>
    <row r="73" spans="1:3" s="75" customFormat="1" ht="12" customHeight="1" thickBot="1">
      <c r="A73" s="315" t="s">
        <v>264</v>
      </c>
      <c r="B73" s="171" t="s">
        <v>265</v>
      </c>
      <c r="C73" s="176">
        <f>SUM(C74:C75)</f>
        <v>17056</v>
      </c>
    </row>
    <row r="74" spans="1:3" s="75" customFormat="1" ht="12" customHeight="1">
      <c r="A74" s="312" t="s">
        <v>290</v>
      </c>
      <c r="B74" s="294" t="s">
        <v>266</v>
      </c>
      <c r="C74" s="181">
        <v>17056</v>
      </c>
    </row>
    <row r="75" spans="1:3" s="75" customFormat="1" ht="12" customHeight="1" thickBot="1">
      <c r="A75" s="314" t="s">
        <v>291</v>
      </c>
      <c r="B75" s="296" t="s">
        <v>267</v>
      </c>
      <c r="C75" s="181"/>
    </row>
    <row r="76" spans="1:3" s="74" customFormat="1" ht="12" customHeight="1" thickBot="1">
      <c r="A76" s="315" t="s">
        <v>268</v>
      </c>
      <c r="B76" s="171" t="s">
        <v>269</v>
      </c>
      <c r="C76" s="176">
        <f>SUM(C77:C79)</f>
        <v>0</v>
      </c>
    </row>
    <row r="77" spans="1:3" s="75" customFormat="1" ht="12" customHeight="1">
      <c r="A77" s="312" t="s">
        <v>292</v>
      </c>
      <c r="B77" s="294" t="s">
        <v>270</v>
      </c>
      <c r="C77" s="181"/>
    </row>
    <row r="78" spans="1:3" s="75" customFormat="1" ht="12" customHeight="1">
      <c r="A78" s="313" t="s">
        <v>293</v>
      </c>
      <c r="B78" s="295" t="s">
        <v>271</v>
      </c>
      <c r="C78" s="181"/>
    </row>
    <row r="79" spans="1:3" s="75" customFormat="1" ht="12" customHeight="1" thickBot="1">
      <c r="A79" s="314" t="s">
        <v>294</v>
      </c>
      <c r="B79" s="296" t="s">
        <v>272</v>
      </c>
      <c r="C79" s="181"/>
    </row>
    <row r="80" spans="1:3" s="75" customFormat="1" ht="12" customHeight="1" thickBot="1">
      <c r="A80" s="315" t="s">
        <v>273</v>
      </c>
      <c r="B80" s="171" t="s">
        <v>295</v>
      </c>
      <c r="C80" s="176">
        <f>SUM(C81:C84)</f>
        <v>0</v>
      </c>
    </row>
    <row r="81" spans="1:3" s="75" customFormat="1" ht="12" customHeight="1">
      <c r="A81" s="316" t="s">
        <v>274</v>
      </c>
      <c r="B81" s="294" t="s">
        <v>275</v>
      </c>
      <c r="C81" s="181"/>
    </row>
    <row r="82" spans="1:3" s="75" customFormat="1" ht="12" customHeight="1">
      <c r="A82" s="317" t="s">
        <v>276</v>
      </c>
      <c r="B82" s="295" t="s">
        <v>277</v>
      </c>
      <c r="C82" s="181"/>
    </row>
    <row r="83" spans="1:3" s="75" customFormat="1" ht="12" customHeight="1">
      <c r="A83" s="317" t="s">
        <v>278</v>
      </c>
      <c r="B83" s="295" t="s">
        <v>279</v>
      </c>
      <c r="C83" s="181"/>
    </row>
    <row r="84" spans="1:3" s="74" customFormat="1" ht="12" customHeight="1" thickBot="1">
      <c r="A84" s="318" t="s">
        <v>280</v>
      </c>
      <c r="B84" s="296" t="s">
        <v>281</v>
      </c>
      <c r="C84" s="181"/>
    </row>
    <row r="85" spans="1:3" s="74" customFormat="1" ht="12" customHeight="1" thickBot="1">
      <c r="A85" s="315" t="s">
        <v>282</v>
      </c>
      <c r="B85" s="171" t="s">
        <v>283</v>
      </c>
      <c r="C85" s="345"/>
    </row>
    <row r="86" spans="1:3" s="74" customFormat="1" ht="12" customHeight="1" thickBot="1">
      <c r="A86" s="315" t="s">
        <v>284</v>
      </c>
      <c r="B86" s="302" t="s">
        <v>285</v>
      </c>
      <c r="C86" s="182">
        <f>+C64+C68+C73+C76+C80+C85</f>
        <v>47056</v>
      </c>
    </row>
    <row r="87" spans="1:3" s="74" customFormat="1" ht="12" customHeight="1" thickBot="1">
      <c r="A87" s="319" t="s">
        <v>298</v>
      </c>
      <c r="B87" s="304" t="s">
        <v>410</v>
      </c>
      <c r="C87" s="182">
        <f>+C63+C86</f>
        <v>246542</v>
      </c>
    </row>
    <row r="88" spans="1:3" s="75" customFormat="1" ht="15" customHeight="1">
      <c r="A88" s="146"/>
      <c r="B88" s="147"/>
      <c r="C88" s="243"/>
    </row>
    <row r="89" spans="1:3" ht="13.5" thickBot="1">
      <c r="A89" s="320"/>
      <c r="B89" s="149"/>
      <c r="C89" s="244"/>
    </row>
    <row r="90" spans="1:3" s="65" customFormat="1" ht="16.5" customHeight="1" thickBot="1">
      <c r="A90" s="150"/>
      <c r="B90" s="151" t="s">
        <v>51</v>
      </c>
      <c r="C90" s="245"/>
    </row>
    <row r="91" spans="1:3" s="76" customFormat="1" ht="12" customHeight="1" thickBot="1">
      <c r="A91" s="286" t="s">
        <v>12</v>
      </c>
      <c r="B91" s="28" t="s">
        <v>301</v>
      </c>
      <c r="C91" s="175">
        <f>SUM(C92:C96)</f>
        <v>125263</v>
      </c>
    </row>
    <row r="92" spans="1:3" ht="12" customHeight="1">
      <c r="A92" s="321" t="s">
        <v>90</v>
      </c>
      <c r="B92" s="10" t="s">
        <v>43</v>
      </c>
      <c r="C92" s="177">
        <v>24971</v>
      </c>
    </row>
    <row r="93" spans="1:3" ht="12" customHeight="1">
      <c r="A93" s="313" t="s">
        <v>91</v>
      </c>
      <c r="B93" s="8" t="s">
        <v>143</v>
      </c>
      <c r="C93" s="178">
        <v>6159</v>
      </c>
    </row>
    <row r="94" spans="1:3" ht="12" customHeight="1">
      <c r="A94" s="313" t="s">
        <v>92</v>
      </c>
      <c r="B94" s="8" t="s">
        <v>118</v>
      </c>
      <c r="C94" s="180">
        <v>44469</v>
      </c>
    </row>
    <row r="95" spans="1:3" ht="12" customHeight="1">
      <c r="A95" s="313" t="s">
        <v>93</v>
      </c>
      <c r="B95" s="11" t="s">
        <v>144</v>
      </c>
      <c r="C95" s="180">
        <v>18341</v>
      </c>
    </row>
    <row r="96" spans="1:3" ht="12" customHeight="1">
      <c r="A96" s="313" t="s">
        <v>104</v>
      </c>
      <c r="B96" s="19" t="s">
        <v>145</v>
      </c>
      <c r="C96" s="180">
        <v>31323</v>
      </c>
    </row>
    <row r="97" spans="1:3" ht="12" customHeight="1">
      <c r="A97" s="313" t="s">
        <v>94</v>
      </c>
      <c r="B97" s="8" t="s">
        <v>302</v>
      </c>
      <c r="C97" s="180"/>
    </row>
    <row r="98" spans="1:3" ht="12" customHeight="1">
      <c r="A98" s="313" t="s">
        <v>95</v>
      </c>
      <c r="B98" s="111" t="s">
        <v>303</v>
      </c>
      <c r="C98" s="180"/>
    </row>
    <row r="99" spans="1:3" ht="12" customHeight="1">
      <c r="A99" s="313" t="s">
        <v>105</v>
      </c>
      <c r="B99" s="112" t="s">
        <v>304</v>
      </c>
      <c r="C99" s="180"/>
    </row>
    <row r="100" spans="1:3" ht="12" customHeight="1">
      <c r="A100" s="313" t="s">
        <v>106</v>
      </c>
      <c r="B100" s="112" t="s">
        <v>305</v>
      </c>
      <c r="C100" s="180">
        <v>1323</v>
      </c>
    </row>
    <row r="101" spans="1:3" ht="12" customHeight="1">
      <c r="A101" s="313" t="s">
        <v>107</v>
      </c>
      <c r="B101" s="111" t="s">
        <v>306</v>
      </c>
      <c r="C101" s="180"/>
    </row>
    <row r="102" spans="1:3" ht="12" customHeight="1">
      <c r="A102" s="313" t="s">
        <v>108</v>
      </c>
      <c r="B102" s="111" t="s">
        <v>307</v>
      </c>
      <c r="C102" s="180"/>
    </row>
    <row r="103" spans="1:3" ht="12" customHeight="1">
      <c r="A103" s="313" t="s">
        <v>110</v>
      </c>
      <c r="B103" s="112" t="s">
        <v>308</v>
      </c>
      <c r="C103" s="180"/>
    </row>
    <row r="104" spans="1:3" ht="12" customHeight="1">
      <c r="A104" s="322" t="s">
        <v>146</v>
      </c>
      <c r="B104" s="113" t="s">
        <v>309</v>
      </c>
      <c r="C104" s="180"/>
    </row>
    <row r="105" spans="1:3" ht="12" customHeight="1">
      <c r="A105" s="313" t="s">
        <v>299</v>
      </c>
      <c r="B105" s="113" t="s">
        <v>310</v>
      </c>
      <c r="C105" s="180"/>
    </row>
    <row r="106" spans="1:3" ht="12" customHeight="1" thickBot="1">
      <c r="A106" s="323" t="s">
        <v>300</v>
      </c>
      <c r="B106" s="114" t="s">
        <v>311</v>
      </c>
      <c r="C106" s="184">
        <v>30000</v>
      </c>
    </row>
    <row r="107" spans="1:3" ht="12" customHeight="1" thickBot="1">
      <c r="A107" s="34" t="s">
        <v>13</v>
      </c>
      <c r="B107" s="27" t="s">
        <v>312</v>
      </c>
      <c r="C107" s="176">
        <f>+C108+C110+C112</f>
        <v>15000</v>
      </c>
    </row>
    <row r="108" spans="1:3" ht="12" customHeight="1">
      <c r="A108" s="312" t="s">
        <v>96</v>
      </c>
      <c r="B108" s="8" t="s">
        <v>165</v>
      </c>
      <c r="C108" s="179">
        <v>3415</v>
      </c>
    </row>
    <row r="109" spans="1:3" ht="12" customHeight="1">
      <c r="A109" s="312" t="s">
        <v>97</v>
      </c>
      <c r="B109" s="12" t="s">
        <v>316</v>
      </c>
      <c r="C109" s="179"/>
    </row>
    <row r="110" spans="1:3" ht="12" customHeight="1">
      <c r="A110" s="312" t="s">
        <v>98</v>
      </c>
      <c r="B110" s="12" t="s">
        <v>147</v>
      </c>
      <c r="C110" s="178">
        <v>5450</v>
      </c>
    </row>
    <row r="111" spans="1:3" ht="12" customHeight="1">
      <c r="A111" s="312" t="s">
        <v>99</v>
      </c>
      <c r="B111" s="12" t="s">
        <v>317</v>
      </c>
      <c r="C111" s="160"/>
    </row>
    <row r="112" spans="1:3" ht="12" customHeight="1">
      <c r="A112" s="312" t="s">
        <v>100</v>
      </c>
      <c r="B112" s="173" t="s">
        <v>168</v>
      </c>
      <c r="C112" s="160">
        <v>6135</v>
      </c>
    </row>
    <row r="113" spans="1:3" ht="12" customHeight="1">
      <c r="A113" s="312" t="s">
        <v>109</v>
      </c>
      <c r="B113" s="172" t="s">
        <v>421</v>
      </c>
      <c r="C113" s="160"/>
    </row>
    <row r="114" spans="1:3" ht="12" customHeight="1">
      <c r="A114" s="312" t="s">
        <v>111</v>
      </c>
      <c r="B114" s="290" t="s">
        <v>322</v>
      </c>
      <c r="C114" s="160"/>
    </row>
    <row r="115" spans="1:3" ht="12" customHeight="1">
      <c r="A115" s="312" t="s">
        <v>148</v>
      </c>
      <c r="B115" s="112" t="s">
        <v>305</v>
      </c>
      <c r="C115" s="160"/>
    </row>
    <row r="116" spans="1:3" ht="12" customHeight="1">
      <c r="A116" s="312" t="s">
        <v>149</v>
      </c>
      <c r="B116" s="112" t="s">
        <v>321</v>
      </c>
      <c r="C116" s="160"/>
    </row>
    <row r="117" spans="1:3" ht="12" customHeight="1">
      <c r="A117" s="312" t="s">
        <v>150</v>
      </c>
      <c r="B117" s="112" t="s">
        <v>320</v>
      </c>
      <c r="C117" s="160"/>
    </row>
    <row r="118" spans="1:3" ht="12" customHeight="1">
      <c r="A118" s="312" t="s">
        <v>313</v>
      </c>
      <c r="B118" s="112" t="s">
        <v>308</v>
      </c>
      <c r="C118" s="160"/>
    </row>
    <row r="119" spans="1:3" ht="12" customHeight="1">
      <c r="A119" s="312" t="s">
        <v>314</v>
      </c>
      <c r="B119" s="112" t="s">
        <v>319</v>
      </c>
      <c r="C119" s="160"/>
    </row>
    <row r="120" spans="1:3" ht="12" customHeight="1" thickBot="1">
      <c r="A120" s="322" t="s">
        <v>315</v>
      </c>
      <c r="B120" s="112" t="s">
        <v>318</v>
      </c>
      <c r="C120" s="162">
        <v>6135</v>
      </c>
    </row>
    <row r="121" spans="1:3" ht="12" customHeight="1" thickBot="1">
      <c r="A121" s="34" t="s">
        <v>14</v>
      </c>
      <c r="B121" s="105" t="s">
        <v>323</v>
      </c>
      <c r="C121" s="176">
        <f>+C122+C123</f>
        <v>5417</v>
      </c>
    </row>
    <row r="122" spans="1:3" ht="12" customHeight="1">
      <c r="A122" s="312" t="s">
        <v>79</v>
      </c>
      <c r="B122" s="9" t="s">
        <v>53</v>
      </c>
      <c r="C122" s="179">
        <v>1050</v>
      </c>
    </row>
    <row r="123" spans="1:3" ht="12" customHeight="1" thickBot="1">
      <c r="A123" s="314" t="s">
        <v>80</v>
      </c>
      <c r="B123" s="12" t="s">
        <v>54</v>
      </c>
      <c r="C123" s="180">
        <v>4367</v>
      </c>
    </row>
    <row r="124" spans="1:3" ht="12" customHeight="1" thickBot="1">
      <c r="A124" s="34" t="s">
        <v>15</v>
      </c>
      <c r="B124" s="105" t="s">
        <v>324</v>
      </c>
      <c r="C124" s="176">
        <f>+C91+C107+C121</f>
        <v>145680</v>
      </c>
    </row>
    <row r="125" spans="1:3" ht="12" customHeight="1" thickBot="1">
      <c r="A125" s="34" t="s">
        <v>16</v>
      </c>
      <c r="B125" s="105" t="s">
        <v>325</v>
      </c>
      <c r="C125" s="176">
        <f>+C126+C127+C128</f>
        <v>0</v>
      </c>
    </row>
    <row r="126" spans="1:3" s="76" customFormat="1" ht="12" customHeight="1">
      <c r="A126" s="312" t="s">
        <v>83</v>
      </c>
      <c r="B126" s="9" t="s">
        <v>326</v>
      </c>
      <c r="C126" s="160"/>
    </row>
    <row r="127" spans="1:3" ht="12" customHeight="1">
      <c r="A127" s="312" t="s">
        <v>84</v>
      </c>
      <c r="B127" s="9" t="s">
        <v>327</v>
      </c>
      <c r="C127" s="160"/>
    </row>
    <row r="128" spans="1:3" ht="12" customHeight="1" thickBot="1">
      <c r="A128" s="322" t="s">
        <v>85</v>
      </c>
      <c r="B128" s="7" t="s">
        <v>328</v>
      </c>
      <c r="C128" s="160"/>
    </row>
    <row r="129" spans="1:3" ht="12" customHeight="1" thickBot="1">
      <c r="A129" s="34" t="s">
        <v>17</v>
      </c>
      <c r="B129" s="105" t="s">
        <v>377</v>
      </c>
      <c r="C129" s="176">
        <f>+C130+C131+C132+C133</f>
        <v>0</v>
      </c>
    </row>
    <row r="130" spans="1:3" ht="12" customHeight="1">
      <c r="A130" s="312" t="s">
        <v>86</v>
      </c>
      <c r="B130" s="9" t="s">
        <v>329</v>
      </c>
      <c r="C130" s="160"/>
    </row>
    <row r="131" spans="1:3" ht="12" customHeight="1">
      <c r="A131" s="312" t="s">
        <v>87</v>
      </c>
      <c r="B131" s="9" t="s">
        <v>330</v>
      </c>
      <c r="C131" s="160"/>
    </row>
    <row r="132" spans="1:3" ht="12" customHeight="1">
      <c r="A132" s="312" t="s">
        <v>232</v>
      </c>
      <c r="B132" s="9" t="s">
        <v>331</v>
      </c>
      <c r="C132" s="160"/>
    </row>
    <row r="133" spans="1:3" s="76" customFormat="1" ht="12" customHeight="1" thickBot="1">
      <c r="A133" s="322" t="s">
        <v>233</v>
      </c>
      <c r="B133" s="7" t="s">
        <v>332</v>
      </c>
      <c r="C133" s="160"/>
    </row>
    <row r="134" spans="1:11" ht="12" customHeight="1" thickBot="1">
      <c r="A134" s="34" t="s">
        <v>18</v>
      </c>
      <c r="B134" s="105" t="s">
        <v>333</v>
      </c>
      <c r="C134" s="182">
        <f>+C135+C136+C137+C138</f>
        <v>100862</v>
      </c>
      <c r="K134" s="158"/>
    </row>
    <row r="135" spans="1:3" ht="12.75">
      <c r="A135" s="312" t="s">
        <v>88</v>
      </c>
      <c r="B135" s="9" t="s">
        <v>334</v>
      </c>
      <c r="C135" s="160"/>
    </row>
    <row r="136" spans="1:3" ht="12" customHeight="1">
      <c r="A136" s="312" t="s">
        <v>89</v>
      </c>
      <c r="B136" s="9" t="s">
        <v>344</v>
      </c>
      <c r="C136" s="160"/>
    </row>
    <row r="137" spans="1:3" s="76" customFormat="1" ht="12" customHeight="1">
      <c r="A137" s="312" t="s">
        <v>245</v>
      </c>
      <c r="B137" s="9" t="s">
        <v>435</v>
      </c>
      <c r="C137" s="160">
        <v>100862</v>
      </c>
    </row>
    <row r="138" spans="1:3" s="76" customFormat="1" ht="12" customHeight="1" thickBot="1">
      <c r="A138" s="322" t="s">
        <v>246</v>
      </c>
      <c r="B138" s="7" t="s">
        <v>336</v>
      </c>
      <c r="C138" s="160"/>
    </row>
    <row r="139" spans="1:3" s="76" customFormat="1" ht="12" customHeight="1" thickBot="1">
      <c r="A139" s="34" t="s">
        <v>19</v>
      </c>
      <c r="B139" s="105" t="s">
        <v>337</v>
      </c>
      <c r="C139" s="185">
        <f>+C140+C141+C142+C143</f>
        <v>0</v>
      </c>
    </row>
    <row r="140" spans="1:3" s="76" customFormat="1" ht="12" customHeight="1">
      <c r="A140" s="312" t="s">
        <v>141</v>
      </c>
      <c r="B140" s="9" t="s">
        <v>338</v>
      </c>
      <c r="C140" s="160"/>
    </row>
    <row r="141" spans="1:3" s="76" customFormat="1" ht="12" customHeight="1">
      <c r="A141" s="312" t="s">
        <v>142</v>
      </c>
      <c r="B141" s="9" t="s">
        <v>339</v>
      </c>
      <c r="C141" s="160"/>
    </row>
    <row r="142" spans="1:3" s="76" customFormat="1" ht="12" customHeight="1">
      <c r="A142" s="312" t="s">
        <v>167</v>
      </c>
      <c r="B142" s="9" t="s">
        <v>340</v>
      </c>
      <c r="C142" s="160"/>
    </row>
    <row r="143" spans="1:3" ht="12.75" customHeight="1" thickBot="1">
      <c r="A143" s="312" t="s">
        <v>248</v>
      </c>
      <c r="B143" s="9" t="s">
        <v>341</v>
      </c>
      <c r="C143" s="160"/>
    </row>
    <row r="144" spans="1:3" ht="12" customHeight="1" thickBot="1">
      <c r="A144" s="34" t="s">
        <v>20</v>
      </c>
      <c r="B144" s="105" t="s">
        <v>342</v>
      </c>
      <c r="C144" s="306">
        <f>+C125+C129+C134+C139</f>
        <v>100862</v>
      </c>
    </row>
    <row r="145" spans="1:3" ht="15" customHeight="1" thickBot="1">
      <c r="A145" s="324" t="s">
        <v>21</v>
      </c>
      <c r="B145" s="260" t="s">
        <v>343</v>
      </c>
      <c r="C145" s="306">
        <f>+C124+C144</f>
        <v>246542</v>
      </c>
    </row>
    <row r="146" spans="1:3" ht="13.5" thickBot="1">
      <c r="A146" s="265"/>
      <c r="B146" s="266"/>
      <c r="C146" s="267"/>
    </row>
    <row r="147" spans="1:3" ht="15" customHeight="1" thickBot="1">
      <c r="A147" s="155" t="s">
        <v>160</v>
      </c>
      <c r="B147" s="156"/>
      <c r="C147" s="103">
        <v>10</v>
      </c>
    </row>
    <row r="148" spans="1:3" ht="14.25" customHeight="1" thickBot="1">
      <c r="A148" s="155" t="s">
        <v>161</v>
      </c>
      <c r="B148" s="156"/>
      <c r="C148" s="103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18" useFirstPageNumber="1" horizontalDpi="600" verticalDpi="600" orientation="portrait" paperSize="9" scale="75" r:id="rId1"/>
  <headerFooter alignWithMargins="0">
    <oddFooter>&amp;R&amp;P</oddFooter>
  </headerFooter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25">
      <selection activeCell="C1" sqref="C1"/>
    </sheetView>
  </sheetViews>
  <sheetFormatPr defaultColWidth="9.00390625" defaultRowHeight="12.75"/>
  <cols>
    <col min="1" max="1" width="13.875" style="153" customWidth="1"/>
    <col min="2" max="2" width="79.125" style="154" customWidth="1"/>
    <col min="3" max="3" width="25.00390625" style="154" customWidth="1"/>
    <col min="4" max="16384" width="9.375" style="154" customWidth="1"/>
  </cols>
  <sheetData>
    <row r="1" spans="1:3" s="133" customFormat="1" ht="21" customHeight="1" thickBot="1">
      <c r="A1" s="132"/>
      <c r="B1" s="134"/>
      <c r="C1" s="336" t="s">
        <v>491</v>
      </c>
    </row>
    <row r="2" spans="1:3" s="337" customFormat="1" ht="25.5" customHeight="1">
      <c r="A2" s="284" t="s">
        <v>158</v>
      </c>
      <c r="B2" s="233" t="s">
        <v>162</v>
      </c>
      <c r="C2" s="248" t="s">
        <v>46</v>
      </c>
    </row>
    <row r="3" spans="1:3" s="337" customFormat="1" ht="24.75" thickBot="1">
      <c r="A3" s="329" t="s">
        <v>157</v>
      </c>
      <c r="B3" s="234" t="s">
        <v>448</v>
      </c>
      <c r="C3" s="249" t="s">
        <v>447</v>
      </c>
    </row>
    <row r="4" spans="1:3" s="338" customFormat="1" ht="15.75" customHeight="1" thickBot="1">
      <c r="A4" s="136"/>
      <c r="B4" s="136"/>
      <c r="C4" s="137" t="s">
        <v>47</v>
      </c>
    </row>
    <row r="5" spans="1:3" ht="13.5" thickBot="1">
      <c r="A5" s="285" t="s">
        <v>159</v>
      </c>
      <c r="B5" s="138" t="s">
        <v>48</v>
      </c>
      <c r="C5" s="139" t="s">
        <v>49</v>
      </c>
    </row>
    <row r="6" spans="1:3" s="339" customFormat="1" ht="12.75" customHeight="1" thickBot="1">
      <c r="A6" s="122">
        <v>1</v>
      </c>
      <c r="B6" s="123">
        <v>2</v>
      </c>
      <c r="C6" s="124">
        <v>3</v>
      </c>
    </row>
    <row r="7" spans="1:3" s="339" customFormat="1" ht="15.75" customHeight="1" thickBot="1">
      <c r="A7" s="140"/>
      <c r="B7" s="141" t="s">
        <v>50</v>
      </c>
      <c r="C7" s="142"/>
    </row>
    <row r="8" spans="1:3" s="250" customFormat="1" ht="12" customHeight="1" thickBot="1">
      <c r="A8" s="122" t="s">
        <v>12</v>
      </c>
      <c r="B8" s="143" t="s">
        <v>389</v>
      </c>
      <c r="C8" s="196">
        <f>SUM(C9:C18)</f>
        <v>0</v>
      </c>
    </row>
    <row r="9" spans="1:3" s="250" customFormat="1" ht="12" customHeight="1">
      <c r="A9" s="330" t="s">
        <v>90</v>
      </c>
      <c r="B9" s="10" t="s">
        <v>221</v>
      </c>
      <c r="C9" s="239"/>
    </row>
    <row r="10" spans="1:3" s="250" customFormat="1" ht="12" customHeight="1">
      <c r="A10" s="331" t="s">
        <v>91</v>
      </c>
      <c r="B10" s="8" t="s">
        <v>222</v>
      </c>
      <c r="C10" s="194"/>
    </row>
    <row r="11" spans="1:3" s="250" customFormat="1" ht="12" customHeight="1">
      <c r="A11" s="331" t="s">
        <v>92</v>
      </c>
      <c r="B11" s="8" t="s">
        <v>223</v>
      </c>
      <c r="C11" s="194"/>
    </row>
    <row r="12" spans="1:3" s="250" customFormat="1" ht="12" customHeight="1">
      <c r="A12" s="331" t="s">
        <v>93</v>
      </c>
      <c r="B12" s="8" t="s">
        <v>224</v>
      </c>
      <c r="C12" s="194"/>
    </row>
    <row r="13" spans="1:3" s="250" customFormat="1" ht="12" customHeight="1">
      <c r="A13" s="331" t="s">
        <v>119</v>
      </c>
      <c r="B13" s="8" t="s">
        <v>225</v>
      </c>
      <c r="C13" s="194"/>
    </row>
    <row r="14" spans="1:3" s="250" customFormat="1" ht="12" customHeight="1">
      <c r="A14" s="331" t="s">
        <v>94</v>
      </c>
      <c r="B14" s="8" t="s">
        <v>390</v>
      </c>
      <c r="C14" s="194"/>
    </row>
    <row r="15" spans="1:3" s="250" customFormat="1" ht="12" customHeight="1">
      <c r="A15" s="331" t="s">
        <v>95</v>
      </c>
      <c r="B15" s="7" t="s">
        <v>391</v>
      </c>
      <c r="C15" s="194"/>
    </row>
    <row r="16" spans="1:3" s="250" customFormat="1" ht="12" customHeight="1">
      <c r="A16" s="331" t="s">
        <v>105</v>
      </c>
      <c r="B16" s="8" t="s">
        <v>228</v>
      </c>
      <c r="C16" s="240"/>
    </row>
    <row r="17" spans="1:3" s="340" customFormat="1" ht="12" customHeight="1">
      <c r="A17" s="331" t="s">
        <v>106</v>
      </c>
      <c r="B17" s="8" t="s">
        <v>229</v>
      </c>
      <c r="C17" s="194"/>
    </row>
    <row r="18" spans="1:3" s="340" customFormat="1" ht="12" customHeight="1" thickBot="1">
      <c r="A18" s="331" t="s">
        <v>107</v>
      </c>
      <c r="B18" s="7" t="s">
        <v>230</v>
      </c>
      <c r="C18" s="195"/>
    </row>
    <row r="19" spans="1:3" s="250" customFormat="1" ht="12" customHeight="1" thickBot="1">
      <c r="A19" s="122" t="s">
        <v>13</v>
      </c>
      <c r="B19" s="143" t="s">
        <v>392</v>
      </c>
      <c r="C19" s="196">
        <f>SUM(C20:C22)</f>
        <v>0</v>
      </c>
    </row>
    <row r="20" spans="1:3" s="340" customFormat="1" ht="12" customHeight="1">
      <c r="A20" s="331" t="s">
        <v>96</v>
      </c>
      <c r="B20" s="9" t="s">
        <v>196</v>
      </c>
      <c r="C20" s="194"/>
    </row>
    <row r="21" spans="1:3" s="340" customFormat="1" ht="12" customHeight="1">
      <c r="A21" s="331" t="s">
        <v>97</v>
      </c>
      <c r="B21" s="8" t="s">
        <v>393</v>
      </c>
      <c r="C21" s="194"/>
    </row>
    <row r="22" spans="1:3" s="340" customFormat="1" ht="12" customHeight="1">
      <c r="A22" s="331" t="s">
        <v>98</v>
      </c>
      <c r="B22" s="8" t="s">
        <v>394</v>
      </c>
      <c r="C22" s="194"/>
    </row>
    <row r="23" spans="1:3" s="340" customFormat="1" ht="12" customHeight="1" thickBot="1">
      <c r="A23" s="331" t="s">
        <v>99</v>
      </c>
      <c r="B23" s="8" t="s">
        <v>2</v>
      </c>
      <c r="C23" s="194"/>
    </row>
    <row r="24" spans="1:3" s="340" customFormat="1" ht="12" customHeight="1" thickBot="1">
      <c r="A24" s="125" t="s">
        <v>14</v>
      </c>
      <c r="B24" s="105" t="s">
        <v>134</v>
      </c>
      <c r="C24" s="223"/>
    </row>
    <row r="25" spans="1:3" s="340" customFormat="1" ht="12" customHeight="1" thickBot="1">
      <c r="A25" s="125" t="s">
        <v>15</v>
      </c>
      <c r="B25" s="105" t="s">
        <v>395</v>
      </c>
      <c r="C25" s="196">
        <f>+C26+C27</f>
        <v>0</v>
      </c>
    </row>
    <row r="26" spans="1:3" s="340" customFormat="1" ht="12" customHeight="1">
      <c r="A26" s="332" t="s">
        <v>206</v>
      </c>
      <c r="B26" s="333" t="s">
        <v>393</v>
      </c>
      <c r="C26" s="66"/>
    </row>
    <row r="27" spans="1:3" s="340" customFormat="1" ht="12" customHeight="1">
      <c r="A27" s="332" t="s">
        <v>209</v>
      </c>
      <c r="B27" s="334" t="s">
        <v>396</v>
      </c>
      <c r="C27" s="197"/>
    </row>
    <row r="28" spans="1:3" s="340" customFormat="1" ht="12" customHeight="1" thickBot="1">
      <c r="A28" s="331" t="s">
        <v>210</v>
      </c>
      <c r="B28" s="335" t="s">
        <v>397</v>
      </c>
      <c r="C28" s="69"/>
    </row>
    <row r="29" spans="1:3" s="340" customFormat="1" ht="12" customHeight="1" thickBot="1">
      <c r="A29" s="125" t="s">
        <v>16</v>
      </c>
      <c r="B29" s="105" t="s">
        <v>398</v>
      </c>
      <c r="C29" s="196">
        <f>+C30+C31+C32</f>
        <v>0</v>
      </c>
    </row>
    <row r="30" spans="1:3" s="340" customFormat="1" ht="12" customHeight="1">
      <c r="A30" s="332" t="s">
        <v>83</v>
      </c>
      <c r="B30" s="333" t="s">
        <v>235</v>
      </c>
      <c r="C30" s="66"/>
    </row>
    <row r="31" spans="1:3" s="340" customFormat="1" ht="12" customHeight="1">
      <c r="A31" s="332" t="s">
        <v>84</v>
      </c>
      <c r="B31" s="334" t="s">
        <v>236</v>
      </c>
      <c r="C31" s="197"/>
    </row>
    <row r="32" spans="1:3" s="340" customFormat="1" ht="12" customHeight="1" thickBot="1">
      <c r="A32" s="331" t="s">
        <v>85</v>
      </c>
      <c r="B32" s="110" t="s">
        <v>237</v>
      </c>
      <c r="C32" s="69"/>
    </row>
    <row r="33" spans="1:3" s="250" customFormat="1" ht="12" customHeight="1" thickBot="1">
      <c r="A33" s="125" t="s">
        <v>17</v>
      </c>
      <c r="B33" s="105" t="s">
        <v>350</v>
      </c>
      <c r="C33" s="223"/>
    </row>
    <row r="34" spans="1:3" s="250" customFormat="1" ht="12" customHeight="1" thickBot="1">
      <c r="A34" s="125" t="s">
        <v>18</v>
      </c>
      <c r="B34" s="105" t="s">
        <v>399</v>
      </c>
      <c r="C34" s="241"/>
    </row>
    <row r="35" spans="1:3" s="250" customFormat="1" ht="12" customHeight="1" thickBot="1">
      <c r="A35" s="122" t="s">
        <v>19</v>
      </c>
      <c r="B35" s="105" t="s">
        <v>400</v>
      </c>
      <c r="C35" s="242">
        <f>+C8+C19+C24+C25+C29+C33+C34</f>
        <v>0</v>
      </c>
    </row>
    <row r="36" spans="1:3" s="250" customFormat="1" ht="12" customHeight="1" thickBot="1">
      <c r="A36" s="144" t="s">
        <v>20</v>
      </c>
      <c r="B36" s="105" t="s">
        <v>401</v>
      </c>
      <c r="C36" s="242">
        <f>+C37+C38+C39</f>
        <v>0</v>
      </c>
    </row>
    <row r="37" spans="1:3" s="250" customFormat="1" ht="12" customHeight="1">
      <c r="A37" s="332" t="s">
        <v>402</v>
      </c>
      <c r="B37" s="333" t="s">
        <v>175</v>
      </c>
      <c r="C37" s="66"/>
    </row>
    <row r="38" spans="1:3" s="250" customFormat="1" ht="12" customHeight="1">
      <c r="A38" s="332" t="s">
        <v>403</v>
      </c>
      <c r="B38" s="334" t="s">
        <v>3</v>
      </c>
      <c r="C38" s="197"/>
    </row>
    <row r="39" spans="1:3" s="340" customFormat="1" ht="12" customHeight="1" thickBot="1">
      <c r="A39" s="331" t="s">
        <v>404</v>
      </c>
      <c r="B39" s="110" t="s">
        <v>405</v>
      </c>
      <c r="C39" s="69"/>
    </row>
    <row r="40" spans="1:3" s="340" customFormat="1" ht="15" customHeight="1" thickBot="1">
      <c r="A40" s="144" t="s">
        <v>21</v>
      </c>
      <c r="B40" s="145" t="s">
        <v>406</v>
      </c>
      <c r="C40" s="245">
        <f>+C35+C36</f>
        <v>0</v>
      </c>
    </row>
    <row r="41" spans="1:3" s="340" customFormat="1" ht="15" customHeight="1">
      <c r="A41" s="146"/>
      <c r="B41" s="147"/>
      <c r="C41" s="243"/>
    </row>
    <row r="42" spans="1:3" ht="13.5" thickBot="1">
      <c r="A42" s="148"/>
      <c r="B42" s="149"/>
      <c r="C42" s="244"/>
    </row>
    <row r="43" spans="1:3" s="339" customFormat="1" ht="16.5" customHeight="1" thickBot="1">
      <c r="A43" s="150"/>
      <c r="B43" s="151" t="s">
        <v>51</v>
      </c>
      <c r="C43" s="245"/>
    </row>
    <row r="44" spans="1:3" s="341" customFormat="1" ht="12" customHeight="1" thickBot="1">
      <c r="A44" s="125" t="s">
        <v>12</v>
      </c>
      <c r="B44" s="105" t="s">
        <v>407</v>
      </c>
      <c r="C44" s="196">
        <f>SUM(C45:C49)</f>
        <v>3344</v>
      </c>
    </row>
    <row r="45" spans="1:3" ht="12" customHeight="1">
      <c r="A45" s="331" t="s">
        <v>90</v>
      </c>
      <c r="B45" s="9" t="s">
        <v>43</v>
      </c>
      <c r="C45" s="66">
        <v>2403</v>
      </c>
    </row>
    <row r="46" spans="1:3" ht="12" customHeight="1">
      <c r="A46" s="331" t="s">
        <v>91</v>
      </c>
      <c r="B46" s="8" t="s">
        <v>143</v>
      </c>
      <c r="C46" s="68">
        <v>664</v>
      </c>
    </row>
    <row r="47" spans="1:3" ht="12" customHeight="1">
      <c r="A47" s="331" t="s">
        <v>92</v>
      </c>
      <c r="B47" s="8" t="s">
        <v>118</v>
      </c>
      <c r="C47" s="68">
        <v>277</v>
      </c>
    </row>
    <row r="48" spans="1:3" ht="12" customHeight="1">
      <c r="A48" s="331" t="s">
        <v>93</v>
      </c>
      <c r="B48" s="8" t="s">
        <v>144</v>
      </c>
      <c r="C48" s="68"/>
    </row>
    <row r="49" spans="1:3" ht="12" customHeight="1" thickBot="1">
      <c r="A49" s="331" t="s">
        <v>119</v>
      </c>
      <c r="B49" s="8" t="s">
        <v>145</v>
      </c>
      <c r="C49" s="68"/>
    </row>
    <row r="50" spans="1:3" ht="12" customHeight="1" thickBot="1">
      <c r="A50" s="125" t="s">
        <v>13</v>
      </c>
      <c r="B50" s="105" t="s">
        <v>408</v>
      </c>
      <c r="C50" s="196">
        <f>SUM(C51:C53)</f>
        <v>0</v>
      </c>
    </row>
    <row r="51" spans="1:3" s="341" customFormat="1" ht="12" customHeight="1">
      <c r="A51" s="331" t="s">
        <v>96</v>
      </c>
      <c r="B51" s="9" t="s">
        <v>165</v>
      </c>
      <c r="C51" s="66"/>
    </row>
    <row r="52" spans="1:3" ht="12" customHeight="1">
      <c r="A52" s="331" t="s">
        <v>97</v>
      </c>
      <c r="B52" s="8" t="s">
        <v>147</v>
      </c>
      <c r="C52" s="68"/>
    </row>
    <row r="53" spans="1:3" ht="12" customHeight="1">
      <c r="A53" s="331" t="s">
        <v>98</v>
      </c>
      <c r="B53" s="8" t="s">
        <v>52</v>
      </c>
      <c r="C53" s="68"/>
    </row>
    <row r="54" spans="1:3" ht="12" customHeight="1" thickBot="1">
      <c r="A54" s="331" t="s">
        <v>99</v>
      </c>
      <c r="B54" s="8" t="s">
        <v>4</v>
      </c>
      <c r="C54" s="68"/>
    </row>
    <row r="55" spans="1:3" ht="15" customHeight="1" thickBot="1">
      <c r="A55" s="125" t="s">
        <v>14</v>
      </c>
      <c r="B55" s="152" t="s">
        <v>409</v>
      </c>
      <c r="C55" s="246">
        <f>+C44+C50</f>
        <v>3344</v>
      </c>
    </row>
    <row r="56" ht="13.5" thickBot="1">
      <c r="C56" s="247"/>
    </row>
    <row r="57" spans="1:3" ht="15" customHeight="1" thickBot="1">
      <c r="A57" s="155" t="s">
        <v>160</v>
      </c>
      <c r="B57" s="156"/>
      <c r="C57" s="103">
        <v>1</v>
      </c>
    </row>
    <row r="58" spans="1:3" ht="14.25" customHeight="1" thickBot="1">
      <c r="A58" s="155" t="s">
        <v>161</v>
      </c>
      <c r="B58" s="156"/>
      <c r="C58" s="10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rstPageNumber="21" useFirstPageNumber="1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Foszto.Gabriella</cp:lastModifiedBy>
  <cp:lastPrinted>2015-03-02T07:42:10Z</cp:lastPrinted>
  <dcterms:created xsi:type="dcterms:W3CDTF">1999-10-30T10:30:45Z</dcterms:created>
  <dcterms:modified xsi:type="dcterms:W3CDTF">2015-12-02T13:02:41Z</dcterms:modified>
  <cp:category/>
  <cp:version/>
  <cp:contentType/>
  <cp:contentStatus/>
</cp:coreProperties>
</file>